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28" documentId="13_ncr:1_{F6CB121F-512D-4AA6-A0C1-0FB36C537598}" xr6:coauthVersionLast="47" xr6:coauthVersionMax="47" xr10:uidLastSave="{22648E5C-7E28-4D4F-83A5-DC9E2D795337}"/>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<sst xmlns="http://schemas.openxmlformats.org/spreadsheetml/2006/main" count="180301" uniqueCount="39131">
  <si>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</si>
  <si>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</si>
  <si>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</si>
  <si>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</si>
  <si>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</si>
  <si>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</si>
  <si>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</si>
  <si>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</si>
  <si>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</si>
  <si>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</si>
  <si>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</si>
  <si>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</si>
  <si>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</si>
  <si>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</si>
  <si>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</si>
  <si>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</si>
  <si>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</si>
  <si>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</si>
  <si>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</si>
  <si>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</si>
  <si>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</si>
  <si>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</si>
  <si>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</si>
  <si>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</si>
  <si>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</si>
  <si>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</si>
  <si>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</si>
  <si>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</si>
  <si>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</si>
  <si>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</si>
  <si>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</si>
  <si>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</si>
  <si>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</si>
  <si>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</si>
  <si>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</si>
  <si>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</si>
  <si>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</si>
  <si>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</si>
  <si>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</si>
  <si>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</si>
  <si>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</si>
  <si>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</si>
  <si>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</si>
  <si>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</si>
  <si>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</si>
  <si>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</si>
  <si>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</si>
  <si>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</si>
  <si>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</si>
  <si>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</si>
  <si>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</si>
  <si>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</si>
  <si>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</si>
  <si>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</si>
  <si>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</si>
  <si>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</si>
  <si>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</si>
  <si>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</si>
  <si>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</si>
  <si>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</si>
  <si>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</si>
  <si>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</si>
  <si>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</si>
  <si>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</si>
  <si>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</si>
  <si>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</si>
  <si>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</si>
  <si>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</si>
  <si>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</si>
  <si>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</si>
  <si>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</si>
  <si>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</si>
  <si>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</si>
  <si>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</si>
  <si>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</si>
  <si>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</si>
  <si>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</si>
  <si>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</si>
  <si>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</si>
  <si>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</si>
  <si>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</si>
  <si>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</si>
  <si>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</si>
  <si>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</si>
  <si>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</si>
  <si>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</si>
  <si>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</si>
  <si>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</si>
  <si>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</si>
  <si>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</si>
  <si>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</si>
  <si>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</si>
  <si>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</si>
  <si>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</si>
  <si>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</si>
  <si>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</si>
  <si>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</si>
  <si>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</si>
  <si>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</si>
  <si>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</si>
  <si>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</si>
  <si>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</si>
  <si>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</si>
  <si>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</si>
  <si>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</si>
  <si>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</si>
  <si>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</si>
  <si>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</si>
  <si>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</si>
  <si>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</si>
  <si>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</si>
  <si>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</si>
  <si>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</si>
  <si>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</si>
  <si>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</si>
  <si>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</si>
  <si>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</si>
  <si>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</si>
  <si>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</si>
  <si>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</si>
  <si>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</si>
  <si>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</si>
  <si>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</si>
  <si>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</si>
  <si>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</si>
  <si>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</si>
  <si>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</si>
  <si>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</si>
  <si>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</si>
  <si>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</si>
  <si>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</si>
  <si>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</si>
  <si>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</si>
  <si>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</si>
  <si>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</si>
  <si>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</si>
  <si>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</si>
  <si>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</si>
  <si>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</si>
  <si>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</si>
  <si>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</si>
  <si>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</si>
  <si>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</si>
  <si>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</si>
  <si>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</si>
  <si>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</si>
  <si>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</si>
  <si>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</si>
  <si>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</si>
  <si>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</si>
  <si>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</si>
  <si>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</si>
  <si>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</si>
  <si>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</si>
  <si>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</si>
  <si>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</si>
  <si>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</si>
  <si>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</si>
  <si>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</si>
  <si>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</si>
  <si>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</si>
  <si>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</si>
  <si>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</si>
  <si>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</si>
  <si>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</si>
  <si>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</si>
  <si>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</si>
  <si>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</si>
  <si>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</si>
  <si>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</si>
  <si>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</si>
  <si>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</si>
  <si>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</si>
  <si>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</si>
  <si>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</si>
  <si>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</si>
  <si>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</si>
  <si>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</si>
  <si>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</si>
  <si>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</si>
  <si>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</si>
  <si>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</si>
  <si>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</si>
  <si>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</si>
  <si>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</si>
  <si>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</si>
  <si>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</si>
  <si>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</si>
  <si>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</si>
  <si>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</si>
  <si>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</si>
  <si>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</si>
  <si>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</si>
  <si>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</si>
  <si>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</si>
  <si>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</si>
  <si>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</si>
  <si>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</si>
  <si>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</si>
  <si>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</si>
  <si>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</si>
  <si>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</si>
  <si>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</si>
  <si>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</si>
  <si>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</si>
  <si>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</si>
  <si>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</si>
  <si>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</si>
  <si>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</si>
  <si>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</si>
  <si>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</si>
  <si>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</si>
  <si>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</si>
  <si>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</si>
  <si>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</si>
  <si>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</si>
  <si>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</si>
  <si>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</si>
  <si>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</si>
  <si>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</si>
  <si>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</si>
  <si>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</si>
  <si>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</si>
  <si>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</si>
  <si>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</si>
  <si>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</si>
  <si>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</si>
  <si>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</si>
  <si>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</si>
  <si>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</si>
  <si>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</si>
  <si>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</si>
  <si>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</si>
  <si>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</si>
  <si>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</si>
  <si>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</si>
  <si>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</si>
  <si>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</si>
  <si>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</si>
  <si>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</si>
  <si>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</si>
  <si>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</si>
  <si>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</si>
  <si>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</si>
  <si>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</si>
  <si>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</si>
  <si>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</si>
  <si>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</si>
  <si>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</si>
  <si>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</si>
  <si>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</si>
  <si>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</si>
  <si>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</si>
  <si>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</si>
  <si>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</si>
  <si>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</si>
  <si>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</si>
  <si>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</si>
  <si>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</si>
  <si>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</si>
  <si>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</si>
  <si>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</si>
  <si>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</si>
  <si>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</si>
  <si>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</si>
  <si>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</si>
  <si>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</si>
  <si>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</si>
  <si>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</si>
  <si>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</si>
  <si>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</si>
  <si>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</si>
  <si>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</si>
  <si>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</si>
  <si>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</si>
  <si>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</si>
  <si>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</si>
  <si>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</si>
  <si>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</si>
  <si>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</si>
  <si>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</si>
  <si>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</si>
  <si>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</si>
  <si>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</si>
  <si>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</si>
  <si>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</si>
  <si>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</si>
  <si>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</si>
  <si>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</si>
  <si>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</si>
  <si>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</si>
  <si>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</si>
  <si>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</si>
  <si>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</si>
  <si>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</si>
  <si>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</si>
  <si>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</si>
  <si>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</si>
  <si>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</si>
  <si>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</si>
  <si>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</si>
  <si>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</si>
  <si>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</si>
  <si>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</si>
  <si>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</si>
  <si>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</si>
  <si>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</si>
  <si>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</si>
  <si>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</si>
  <si>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</si>
  <si>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</si>
  <si>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</si>
  <si>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</si>
  <si>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</si>
  <si>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</si>
  <si>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</si>
  <si>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</si>
  <si>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</si>
  <si>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</si>
  <si>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</si>
  <si>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</si>
  <si>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</si>
  <si>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</si>
  <si>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</si>
  <si>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</si>
  <si>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</si>
  <si>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</si>
  <si>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</si>
  <si>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</si>
  <si>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</si>
  <si>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</si>
  <si>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</si>
  <si>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</si>
  <si>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</si>
  <si>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</si>
  <si>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</si>
  <si>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</si>
  <si>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</si>
  <si>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</si>
  <si>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</si>
  <si>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</si>
  <si>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</si>
  <si>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</si>
  <si>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</si>
  <si>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</si>
  <si>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</si>
  <si>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</si>
  <si>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</si>
  <si>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</si>
  <si>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</si>
  <si>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</si>
  <si>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</si>
  <si>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</si>
  <si>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</si>
  <si>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</si>
  <si>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</si>
  <si>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</si>
  <si>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</si>
  <si>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</si>
  <si>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</si>
  <si>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</si>
  <si>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</si>
  <si>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</si>
  <si>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</si>
  <si>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</si>
  <si>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</si>
  <si>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</si>
  <si>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</si>
  <si>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</si>
  <si>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</si>
  <si>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</si>
  <si>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</si>
  <si>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</si>
  <si>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</si>
  <si>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</si>
  <si>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</si>
  <si>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</si>
  <si>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</si>
  <si>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</si>
  <si>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</si>
  <si>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</si>
  <si>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</si>
  <si>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</si>
  <si>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</si>
  <si>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</si>
  <si>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</si>
  <si>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</si>
  <si>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</si>
  <si>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</si>
  <si>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</si>
  <si>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</si>
  <si>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</si>
  <si>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</si>
  <si>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</si>
  <si>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</si>
  <si>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</si>
  <si>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</si>
  <si>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</si>
  <si>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</si>
  <si>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</si>
  <si>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</si>
  <si>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</si>
  <si>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</si>
  <si>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</si>
  <si>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</si>
  <si>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</si>
  <si>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</si>
  <si>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</si>
  <si>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</si>
  <si>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</si>
  <si>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</si>
  <si>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</si>
  <si>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</si>
  <si>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</si>
  <si>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</si>
  <si>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</si>
  <si>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</si>
  <si>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</si>
  <si>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</si>
  <si>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</si>
  <si>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</si>
  <si>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</si>
  <si>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</si>
  <si>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</si>
  <si>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</si>
  <si>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</si>
  <si>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</si>
  <si>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</si>
  <si>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</si>
  <si>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</si>
  <si>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</si>
  <si>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</si>
  <si>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</si>
  <si>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</si>
  <si>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</si>
  <si>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</si>
  <si>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</si>
  <si>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</si>
  <si>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</si>
  <si>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</si>
  <si>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</si>
  <si>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</si>
  <si>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</si>
  <si>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</si>
  <si>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</si>
  <si>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</si>
  <si>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</si>
  <si>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</si>
  <si>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</si>
  <si>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</si>
  <si>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</si>
  <si>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</si>
  <si>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</si>
  <si>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</si>
  <si>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</si>
  <si>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</si>
  <si>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</si>
  <si>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</si>
  <si>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</si>
  <si>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</si>
  <si>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</si>
  <si>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</si>
  <si>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</si>
  <si>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</si>
  <si>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</si>
  <si>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</si>
  <si>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</si>
  <si>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</si>
  <si>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</si>
  <si>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</si>
  <si>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</si>
  <si>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</si>
  <si>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</si>
  <si>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</si>
  <si>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</si>
  <si>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</si>
  <si>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</si>
  <si>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</si>
  <si>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</si>
  <si>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</si>
  <si>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</si>
  <si>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</si>
  <si>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</si>
  <si>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</si>
  <si>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</si>
  <si>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</si>
  <si>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</si>
  <si>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</si>
  <si>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</si>
  <si>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</si>
  <si>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</si>
  <si>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</si>
  <si>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</si>
  <si>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</si>
  <si>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</si>
  <si>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</si>
  <si>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</si>
  <si>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</si>
  <si>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</si>
  <si>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</si>
  <si>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</si>
  <si>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</si>
  <si>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</si>
  <si>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</si>
  <si>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</si>
  <si>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</si>
  <si>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</si>
  <si>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</si>
  <si>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</si>
  <si>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</si>
  <si>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</si>
  <si>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</si>
  <si>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</si>
  <si>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</si>
  <si>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</si>
  <si>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</si>
  <si>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</si>
  <si>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</si>
  <si>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</si>
  <si>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</si>
  <si>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</si>
  <si>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</si>
  <si>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</si>
  <si>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</si>
  <si>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</si>
  <si>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</si>
  <si>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</si>
  <si>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</si>
  <si>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</si>
  <si>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</si>
  <si>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</si>
  <si>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</si>
  <si>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</si>
  <si>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</si>
  <si>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</si>
  <si>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</si>
  <si>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</si>
  <si>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</si>
  <si>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</si>
  <si>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</si>
  <si>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</si>
  <si>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</si>
  <si>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</si>
  <si>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</si>
  <si>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</si>
  <si>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</si>
  <si>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</si>
  <si>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</si>
  <si>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</si>
  <si>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</si>
  <si>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</si>
  <si>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</si>
  <si>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</si>
  <si>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</si>
  <si>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</si>
  <si>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</si>
  <si>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</si>
  <si>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</si>
  <si>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</si>
  <si>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</si>
  <si>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</si>
  <si>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</si>
  <si>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</si>
  <si>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</si>
  <si>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</si>
  <si>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</si>
  <si>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</si>
  <si>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</si>
  <si>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</si>
  <si>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</si>
  <si>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</si>
  <si>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</si>
  <si>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</si>
  <si>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</si>
  <si>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</si>
  <si>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</si>
  <si>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</si>
  <si>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</si>
  <si>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</si>
  <si>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</si>
  <si>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</si>
  <si>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</si>
  <si>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</si>
  <si>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</si>
  <si>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</si>
  <si>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</si>
  <si>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</si>
  <si>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</si>
  <si>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</si>
  <si>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</si>
  <si>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</si>
  <si>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</si>
  <si>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</si>
  <si>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</si>
  <si>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</si>
  <si>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</si>
  <si>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</si>
  <si>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</si>
  <si>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</si>
  <si>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</si>
  <si>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</si>
  <si>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</si>
  <si>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</si>
  <si>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</si>
  <si>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</si>
  <si>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</si>
  <si>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</si>
  <si>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</si>
  <si>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</si>
  <si>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</si>
  <si>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</si>
  <si>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</si>
  <si>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</si>
  <si>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</si>
  <si>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</si>
  <si>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</si>
  <si>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</si>
  <si>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</si>
  <si>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</si>
  <si>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</si>
  <si>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</si>
  <si>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</si>
  <si>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</si>
  <si>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</si>
  <si>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</si>
  <si>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</si>
  <si>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</si>
  <si>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</si>
  <si>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</si>
  <si>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</si>
  <si>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</si>
  <si>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</si>
  <si>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</si>
  <si>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</si>
  <si>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</si>
  <si>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</si>
  <si>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</si>
  <si>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</si>
  <si>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</si>
  <si>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</si>
  <si>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</si>
  <si>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</si>
  <si>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</si>
  <si>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</si>
  <si>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</si>
  <si>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</si>
  <si>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</si>
  <si>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</si>
  <si>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</si>
  <si>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</si>
  <si>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</si>
  <si>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</si>
  <si>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</si>
  <si>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</si>
  <si>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</si>
  <si>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</si>
  <si>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</si>
  <si>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</si>
  <si>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</si>
  <si>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</si>
  <si>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</si>
  <si>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</si>
  <si>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</si>
  <si>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</si>
  <si>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</si>
  <si>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</si>
  <si>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</si>
  <si>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</si>
  <si>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</si>
  <si>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</si>
  <si>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</si>
  <si>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</si>
  <si>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</si>
  <si>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</si>
  <si>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</si>
  <si>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</si>
  <si>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</si>
  <si>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</si>
  <si>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</si>
  <si>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</si>
  <si>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</si>
  <si>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</si>
  <si>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</si>
  <si>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</si>
  <si>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</si>
  <si>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</si>
  <si>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</si>
  <si>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</si>
  <si>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</si>
  <si>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</si>
  <si>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</si>
  <si>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</si>
  <si>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</si>
  <si>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</si>
  <si>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</si>
  <si>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</si>
  <si>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</si>
  <si>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</si>
  <si>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</si>
  <si>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</si>
  <si>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</si>
  <si>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</si>
  <si>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</si>
  <si>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</si>
  <si>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</si>
  <si>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</si>
  <si>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</si>
  <si>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</si>
  <si>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</si>
  <si>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</si>
  <si>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</si>
  <si>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</si>
  <si>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</si>
  <si>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</si>
  <si>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</si>
  <si>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</si>
  <si>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</si>
  <si>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</si>
  <si>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</si>
  <si>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</si>
  <si>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</si>
  <si>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</si>
  <si>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</si>
  <si>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</si>
  <si>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</si>
  <si>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</si>
  <si>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</si>
  <si>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</si>
  <si>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</si>
  <si>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</si>
  <si>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</si>
  <si>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</si>
  <si>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</si>
  <si>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</si>
  <si>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</si>
  <si>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</si>
  <si>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</si>
  <si>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</si>
  <si>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</si>
  <si>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</si>
  <si>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</si>
  <si>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</si>
  <si>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</si>
  <si>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</si>
  <si>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</si>
  <si>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</si>
  <si>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</si>
  <si>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</si>
  <si>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</si>
  <si>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</si>
  <si>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</si>
  <si>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</si>
  <si>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</si>
  <si>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</si>
  <si>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</si>
  <si>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</si>
  <si>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</si>
  <si>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</si>
  <si>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</si>
  <si>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</si>
  <si>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</si>
  <si>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</si>
  <si>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</si>
  <si>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</si>
  <si>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</si>
  <si>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</si>
  <si>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</si>
  <si>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</si>
  <si>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</si>
  <si>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</si>
  <si>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</si>
  <si>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</si>
  <si>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</si>
  <si>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</si>
  <si>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</si>
  <si>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</si>
  <si>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</si>
  <si>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</si>
  <si>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</si>
  <si>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</si>
  <si>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</si>
  <si>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</si>
  <si>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</si>
  <si>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</si>
  <si>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</si>
  <si>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</si>
  <si>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</si>
  <si>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</si>
  <si>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</si>
  <si>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</si>
  <si>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</si>
  <si>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</si>
  <si>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</si>
  <si>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</si>
  <si>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</si>
  <si>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</si>
  <si>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</si>
  <si>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</si>
  <si>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</si>
  <si>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</si>
  <si>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</si>
  <si>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</si>
  <si>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</si>
  <si>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</si>
  <si>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</si>
  <si>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</si>
  <si>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</si>
  <si>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</si>
  <si>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</si>
  <si>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</si>
  <si>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</si>
  <si>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</si>
  <si>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</si>
  <si>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</si>
  <si>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</si>
  <si>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</si>
  <si>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</si>
  <si>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</si>
  <si>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</si>
  <si>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</si>
  <si>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</si>
  <si>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</si>
  <si>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</si>
  <si>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</si>
  <si>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</si>
  <si>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</si>
  <si>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</si>
  <si>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</si>
  <si>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</si>
  <si>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</si>
  <si>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</si>
  <si>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</si>
  <si>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</si>
  <si>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</si>
  <si>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</si>
  <si>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</si>
  <si>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</si>
  <si>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</si>
  <si>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</si>
  <si>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</si>
  <si>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</si>
  <si>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</si>
  <si>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</si>
  <si>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</si>
  <si>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</si>
  <si>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</si>
  <si>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</si>
  <si>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</si>
  <si>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</si>
  <si>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</si>
  <si>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</si>
  <si>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</si>
  <si>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</si>
  <si>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</si>
  <si>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</si>
  <si>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</si>
  <si>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</si>
  <si>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</si>
  <si>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</si>
  <si>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</si>
  <si>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</si>
  <si>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</si>
  <si>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</si>
  <si>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</si>
  <si>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</si>
  <si>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</si>
  <si>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</si>
  <si>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</si>
  <si>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</si>
  <si>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</si>
  <si>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</si>
  <si>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</si>
  <si>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</si>
  <si>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</si>
  <si>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</si>
  <si>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</si>
  <si>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</si>
  <si>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</si>
  <si>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</si>
  <si>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</si>
  <si>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</si>
  <si>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</si>
  <si>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</si>
  <si>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</si>
  <si>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</si>
  <si>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</si>
  <si>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</si>
  <si>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</si>
  <si>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</si>
  <si>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</si>
  <si>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</si>
  <si>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</si>
  <si>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</si>
  <si>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</si>
  <si>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</si>
  <si>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</si>
  <si>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</si>
  <si>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</si>
  <si>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</si>
  <si>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</si>
  <si>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</si>
  <si>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</si>
  <si>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</si>
  <si>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</si>
  <si>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</si>
  <si>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</si>
  <si>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</si>
  <si>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</si>
  <si>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</si>
  <si>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</si>
  <si>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</si>
  <si>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</si>
  <si>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</si>
  <si>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</si>
  <si>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</si>
  <si>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</si>
  <si>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</si>
  <si>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</si>
  <si>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</si>
  <si>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</si>
  <si>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</si>
  <si>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</si>
  <si>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</si>
  <si>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</si>
  <si>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</si>
  <si>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</si>
  <si>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</si>
  <si>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</si>
  <si>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</si>
  <si>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</si>
  <si>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</si>
  <si>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</si>
  <si>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</si>
  <si>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</si>
  <si>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</si>
  <si>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</si>
  <si>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</si>
  <si>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</si>
  <si>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</si>
  <si>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</si>
  <si>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</si>
  <si>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</si>
  <si>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</si>
  <si>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</si>
  <si>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</si>
  <si>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</si>
  <si>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</si>
  <si>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</si>
  <si>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</si>
  <si>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</si>
  <si>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</si>
  <si>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</si>
  <si>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</si>
  <si>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</si>
  <si>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</si>
  <si>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</si>
  <si>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</si>
  <si>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</si>
  <si>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</si>
  <si>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</si>
  <si>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</si>
  <si>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</si>
  <si>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</si>
  <si>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</si>
  <si>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</si>
  <si>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</si>
  <si>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</si>
  <si>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</si>
  <si>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</si>
  <si>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</si>
  <si>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</si>
  <si>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</si>
  <si>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</si>
  <si>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</si>
  <si>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</si>
  <si>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</si>
  <si>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</si>
  <si>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</si>
  <si>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</si>
  <si>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</si>
  <si>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</si>
  <si>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</si>
  <si>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</si>
  <si>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</si>
  <si>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</si>
  <si>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</si>
  <si>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</si>
  <si>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</si>
  <si>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</si>
  <si>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</si>
  <si>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</si>
  <si>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</si>
  <si>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</si>
  <si>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</si>
  <si>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</si>
  <si>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</si>
  <si>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</si>
  <si>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</si>
  <si>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</si>
  <si>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</si>
  <si>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</si>
  <si>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</si>
  <si>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</si>
  <si>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</si>
  <si>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</si>
  <si>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</si>
  <si>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</si>
  <si>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</si>
  <si>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</si>
  <si>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</si>
  <si>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</si>
  <si>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</si>
  <si>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</si>
  <si>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</si>
  <si>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</si>
  <si>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</si>
  <si>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</si>
  <si>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</si>
  <si>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</si>
  <si>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</si>
  <si>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</si>
  <si>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</si>
  <si>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</si>
  <si>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</si>
  <si>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</si>
  <si>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</si>
  <si>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</si>
  <si>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</si>
  <si>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</si>
  <si>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</si>
  <si>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</si>
  <si>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</si>
  <si>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</si>
  <si>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</si>
  <si>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</si>
  <si>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</si>
  <si>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</si>
  <si>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</si>
  <si>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</si>
  <si>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</si>
  <si>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</si>
  <si>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</si>
  <si>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</si>
  <si>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</si>
  <si>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</si>
  <si>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</si>
  <si>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</si>
  <si>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</si>
  <si>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</si>
  <si>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</si>
  <si>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</si>
  <si>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</si>
  <si>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</si>
  <si>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</si>
  <si>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</si>
  <si>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</si>
  <si>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</si>
  <si>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</si>
  <si>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</si>
  <si>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</si>
  <si>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</si>
  <si>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</si>
  <si>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</si>
  <si>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</si>
  <si>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</si>
  <si>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</si>
  <si>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</si>
  <si>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</si>
  <si>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</si>
  <si>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</si>
  <si>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</si>
  <si>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</si>
  <si>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</si>
  <si>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</si>
  <si>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</si>
  <si>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</si>
  <si>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</si>
  <si>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</si>
  <si>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</si>
  <si>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</si>
  <si>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</si>
  <si>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</si>
  <si>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</si>
  <si>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</si>
  <si>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</si>
  <si>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</si>
  <si>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</si>
  <si>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</si>
  <si>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</si>
  <si>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</si>
  <si>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</si>
  <si>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</si>
  <si>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</si>
  <si>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</si>
  <si>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</si>
  <si>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</si>
  <si>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</si>
  <si>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</si>
  <si>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</si>
  <si>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</si>
  <si>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</si>
  <si>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</si>
  <si>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</si>
  <si>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</si>
  <si>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</si>
  <si>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</si>
  <si>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</si>
  <si>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</si>
  <si>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</si>
  <si>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</si>
  <si>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</si>
  <si>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</si>
  <si>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</si>
  <si>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</si>
  <si>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</si>
  <si>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</si>
  <si>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</si>
  <si>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</si>
  <si>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</si>
  <si>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</si>
  <si>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</si>
  <si>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</si>
  <si>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</si>
  <si>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</si>
  <si>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</si>
  <si>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</si>
  <si>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</si>
  <si>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</si>
  <si>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</si>
  <si>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</si>
  <si>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</si>
  <si>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</si>
  <si>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</si>
  <si>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</si>
  <si>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</si>
  <si>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</si>
  <si>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</si>
  <si>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</si>
  <si>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</si>
  <si>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</si>
  <si>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</si>
  <si>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</si>
  <si>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</si>
  <si>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</si>
  <si>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</si>
  <si>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</si>
  <si>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</si>
  <si>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</si>
  <si>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</si>
  <si>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</si>
  <si>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</si>
  <si>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</si>
  <si>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</si>
  <si>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</si>
  <si>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</si>
  <si>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</si>
  <si>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</si>
  <si>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</si>
  <si>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</si>
  <si>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</si>
  <si>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</si>
  <si>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</si>
  <si>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</si>
  <si>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</si>
  <si>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</si>
  <si>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</si>
  <si>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</si>
  <si>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</si>
  <si>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</si>
  <si>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</si>
  <si>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</si>
  <si>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</si>
  <si>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</si>
  <si>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</si>
  <si>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</si>
  <si>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</si>
  <si>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</si>
  <si>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</si>
  <si>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</si>
  <si>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</si>
  <si>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</si>
  <si>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</si>
  <si>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</si>
  <si>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</si>
  <si>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</si>
  <si>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</si>
  <si>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</si>
  <si>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</si>
  <si>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</si>
  <si>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</si>
  <si>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</si>
  <si>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</si>
  <si>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</si>
  <si>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</si>
  <si>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</si>
  <si>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</si>
  <si>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</si>
  <si>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</si>
  <si>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</si>
  <si>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</si>
  <si>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</si>
  <si>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</si>
  <si>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</si>
  <si>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</si>
  <si>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</si>
  <si>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</si>
  <si>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</si>
  <si>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</si>
  <si>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</si>
  <si>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</si>
  <si>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</si>
  <si>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</si>
  <si>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</si>
  <si>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</si>
  <si>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</si>
  <si>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</si>
  <si>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</si>
  <si>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</si>
  <si>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</si>
  <si>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</si>
  <si>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</si>
  <si>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</si>
  <si>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</si>
  <si>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</si>
  <si>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</si>
  <si>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</si>
  <si>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</si>
  <si>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</si>
  <si>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</si>
  <si>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</si>
  <si>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</si>
  <si>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</si>
  <si>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</si>
  <si>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</si>
  <si>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</si>
  <si>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</si>
  <si>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</si>
  <si>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</si>
  <si>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</si>
  <si>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</si>
  <si>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</si>
  <si>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</si>
  <si>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</si>
  <si>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</si>
  <si>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</si>
  <si>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</si>
  <si>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</si>
  <si>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</si>
  <si>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</si>
  <si>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</si>
  <si>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</si>
  <si>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</si>
  <si>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</si>
  <si>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</si>
  <si>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</si>
  <si>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</si>
  <si>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</si>
  <si>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</si>
  <si>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</si>
  <si>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</si>
  <si>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</si>
  <si>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</si>
  <si>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</si>
  <si>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</si>
  <si>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</si>
  <si>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</si>
  <si>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</si>
  <si>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</si>
  <si>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</si>
  <si>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</si>
  <si>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</si>
  <si>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</si>
  <si>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</si>
  <si>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</si>
  <si>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</si>
  <si>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</si>
  <si>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</si>
  <si>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</si>
  <si>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</si>
  <si>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</si>
  <si>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</si>
  <si>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</si>
  <si>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</si>
  <si>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</si>
  <si>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</si>
  <si>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</si>
  <si>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</si>
  <si>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</si>
  <si>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</si>
  <si>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</si>
  <si>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</si>
  <si>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</si>
  <si>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</si>
  <si>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</si>
  <si>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</si>
  <si>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</si>
  <si>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</si>
  <si>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</si>
  <si>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</si>
  <si>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</si>
  <si>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</si>
  <si>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</si>
  <si>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</si>
  <si>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</si>
  <si>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</si>
  <si>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</si>
  <si>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</si>
  <si>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</si>
  <si>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</si>
  <si>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</si>
  <si>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</si>
  <si>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</si>
  <si>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</si>
  <si>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</si>
  <si>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</si>
  <si>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</si>
  <si>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</si>
  <si>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</si>
  <si>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</si>
  <si>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</si>
  <si>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</si>
  <si>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</si>
  <si>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</si>
  <si>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</si>
  <si>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</si>
  <si>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</si>
  <si>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</si>
  <si>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</si>
  <si>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</si>
  <si>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</si>
  <si>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</si>
  <si>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</si>
  <si>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</si>
  <si>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</si>
  <si>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</si>
  <si>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</si>
  <si>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</si>
  <si>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</si>
  <si>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</si>
  <si>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</si>
  <si>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</si>
  <si>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</si>
  <si>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</si>
  <si>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</si>
  <si>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</si>
  <si>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</si>
  <si>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</si>
  <si>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</si>
  <si>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</si>
  <si>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</si>
  <si>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</si>
  <si>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</si>
  <si>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</si>
  <si>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</si>
  <si>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</si>
  <si>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</si>
  <si>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</si>
  <si>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</si>
  <si>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</si>
  <si>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</si>
  <si>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</si>
  <si>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</si>
  <si>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</si>
  <si>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</si>
  <si>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</si>
  <si>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</si>
  <si>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</si>
  <si>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</si>
  <si>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</si>
  <si>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</si>
  <si>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</si>
  <si>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</si>
  <si>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</si>
  <si>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</si>
  <si>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</si>
  <si>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</si>
  <si>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</si>
  <si>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</si>
  <si>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</si>
  <si>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</si>
  <si>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</si>
  <si>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</si>
  <si>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</si>
  <si>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</si>
  <si>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</si>
  <si>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</si>
  <si>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</si>
  <si>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</si>
  <si>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</si>
  <si>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</si>
  <si>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</si>
  <si>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</si>
  <si>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</si>
  <si>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</si>
  <si>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</si>
  <si>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</si>
  <si>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</si>
  <si>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</si>
  <si>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</si>
  <si>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</si>
  <si>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</si>
  <si>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</si>
  <si>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</si>
  <si>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</si>
  <si>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</si>
  <si>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</si>
  <si>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</si>
  <si>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</si>
  <si>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</si>
  <si>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</si>
  <si>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</si>
  <si>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</si>
  <si>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</si>
  <si>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</si>
  <si>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</si>
  <si>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</si>
  <si>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</si>
  <si>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</si>
  <si>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</si>
  <si>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</si>
  <si>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</si>
  <si>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</si>
  <si>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</si>
  <si>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</si>
  <si>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</si>
  <si>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</si>
  <si>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</si>
  <si>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</si>
  <si>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</si>
  <si>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</si>
  <si>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</si>
  <si>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</si>
  <si>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</si>
  <si>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</si>
  <si>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</si>
  <si>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</si>
  <si>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</si>
  <si>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</si>
  <si>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</si>
  <si>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</si>
  <si>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</si>
  <si>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</si>
  <si>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</si>
  <si>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</si>
  <si>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</si>
  <si>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</si>
  <si>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</si>
  <si>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</si>
  <si>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</si>
  <si>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</si>
  <si>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</si>
  <si>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</si>
  <si>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</si>
  <si>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</si>
  <si>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</si>
  <si>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</si>
  <si>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</si>
  <si>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</si>
  <si>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</si>
  <si>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</si>
  <si>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</si>
  <si>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</si>
  <si>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</si>
  <si>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</si>
  <si>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</si>
  <si>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</si>
  <si>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</si>
  <si>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</si>
  <si>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</si>
  <si>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</si>
  <si>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</si>
  <si>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</si>
  <si>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</si>
  <si>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</si>
  <si>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</si>
  <si>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</si>
  <si>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</si>
  <si>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</si>
  <si>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</si>
  <si>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</si>
  <si>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</si>
  <si>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</si>
  <si>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</si>
  <si>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</si>
  <si>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</si>
  <si>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</si>
  <si>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</si>
  <si>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</si>
  <si>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</si>
  <si>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</si>
  <si>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</si>
  <si>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</si>
  <si>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</si>
  <si>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</si>
  <si>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</si>
  <si>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</si>
  <si>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</si>
  <si>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</si>
  <si>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</si>
  <si>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</si>
  <si>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</si>
  <si>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</si>
  <si>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</si>
  <si>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</si>
  <si>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</si>
  <si>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</si>
  <si>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</si>
  <si>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</si>
  <si>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</si>
  <si>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</si>
  <si>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</si>
  <si>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</si>
  <si>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</si>
  <si>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</si>
  <si>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</si>
  <si>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</si>
  <si>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</si>
  <si>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</si>
  <si>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</si>
  <si>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</si>
  <si>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</si>
  <si>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</si>
  <si>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</si>
  <si>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</si>
  <si>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</si>
  <si>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</si>
  <si>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</si>
  <si>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</si>
  <si>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</si>
  <si>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</si>
  <si>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</si>
  <si>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</si>
  <si>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</si>
  <si>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</si>
  <si>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</si>
  <si>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</si>
  <si>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</si>
  <si>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</si>
  <si>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</si>
  <si>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</si>
  <si>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</si>
  <si>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</si>
  <si>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</si>
  <si>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</si>
  <si>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</si>
  <si>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</si>
  <si>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</si>
  <si>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</si>
  <si>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</si>
  <si>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</si>
  <si>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</si>
  <si>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</si>
  <si>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</si>
  <si>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</si>
  <si>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</si>
  <si>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</si>
  <si>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</si>
  <si>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</si>
  <si>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</si>
  <si>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</si>
  <si>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</si>
  <si>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</si>
  <si>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</si>
  <si>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</si>
  <si>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</si>
  <si>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</si>
  <si>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</si>
  <si>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</si>
  <si>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</si>
  <si>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</si>
  <si>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</si>
  <si>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</si>
  <si>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</si>
  <si>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</si>
  <si>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</si>
  <si>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</si>
  <si>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</si>
  <si>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</si>
  <si>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</si>
  <si>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</si>
  <si>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</si>
  <si>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</si>
  <si>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</si>
  <si>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</si>
  <si>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</si>
  <si>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</si>
  <si>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</si>
  <si>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</si>
  <si>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</si>
  <si>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</si>
  <si>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</si>
  <si>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</si>
  <si>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</si>
  <si>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</si>
  <si>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</si>
  <si>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</si>
  <si>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</si>
  <si>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</si>
  <si>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</si>
  <si>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</si>
  <si>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</si>
  <si>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</si>
  <si>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</si>
  <si>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</si>
  <si>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</si>
  <si>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</si>
  <si>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</si>
  <si>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</si>
  <si>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</si>
  <si>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</si>
  <si>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</si>
  <si>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</si>
  <si>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</si>
  <si>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</si>
  <si>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</si>
  <si>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</si>
  <si>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</si>
  <si>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</si>
  <si>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</si>
  <si>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</si>
  <si>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</si>
  <si>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</si>
  <si>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</si>
  <si>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</si>
  <si>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</si>
  <si>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</si>
  <si>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</si>
  <si>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</si>
  <si>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</si>
  <si>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</si>
  <si>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</si>
  <si>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</si>
  <si>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</si>
  <si>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</si>
  <si>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</si>
  <si>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</si>
  <si>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</si>
  <si>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</si>
  <si>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</si>
  <si>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</si>
  <si>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</si>
  <si>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</si>
  <si>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</si>
  <si>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</si>
  <si>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</si>
  <si>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</si>
  <si>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</si>
  <si>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</si>
  <si>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</si>
  <si>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</si>
  <si>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</si>
  <si>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</si>
  <si>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</si>
  <si>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</si>
  <si>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</si>
  <si>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</si>
  <si>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</si>
  <si>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</si>
  <si>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</si>
  <si>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</si>
  <si>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</si>
  <si>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</si>
  <si>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</si>
  <si>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</si>
  <si>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</si>
  <si>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</si>
  <si>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</si>
  <si>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</si>
  <si>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</si>
  <si>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</si>
  <si>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</si>
  <si>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</si>
  <si>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</si>
  <si>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</si>
  <si>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</si>
  <si>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</si>
  <si>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</si>
  <si>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</si>
  <si>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</si>
  <si>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</si>
  <si>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</si>
  <si>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</si>
  <si>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</si>
  <si>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</si>
  <si>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</si>
  <si>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</si>
  <si>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</si>
  <si>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</si>
  <si>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</si>
  <si>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</si>
  <si>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</si>
  <si>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</si>
  <si>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</si>
  <si>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</si>
  <si>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</si>
  <si>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</si>
  <si>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</si>
  <si>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</si>
  <si>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</si>
  <si>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</si>
  <si>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</si>
  <si>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</si>
  <si>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</si>
  <si>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</si>
  <si>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</si>
  <si>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</si>
  <si>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</si>
  <si>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</si>
  <si>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</si>
  <si>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</si>
  <si>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</si>
  <si>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</si>
  <si>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</si>
  <si>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</si>
  <si>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</si>
  <si>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</si>
  <si>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</si>
  <si>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</si>
  <si>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</si>
  <si>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</si>
  <si>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</si>
  <si>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</si>
  <si>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</si>
  <si>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</si>
  <si>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</si>
  <si>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</si>
  <si>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</si>
  <si>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</si>
  <si>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</si>
  <si>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</si>
  <si>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</si>
  <si>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</si>
  <si>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</si>
  <si>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</si>
  <si>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</si>
  <si>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</si>
  <si>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</si>
  <si>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</si>
  <si>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</si>
  <si>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</si>
  <si>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</si>
  <si>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</si>
  <si>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</si>
  <si>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</si>
  <si>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</si>
  <si>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</si>
  <si>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</si>
  <si>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</si>
  <si>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</si>
  <si>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</si>
  <si>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</si>
  <si>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</si>
  <si>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</si>
  <si>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</si>
  <si>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</si>
  <si>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</si>
  <si>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</si>
  <si>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</si>
  <si>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</si>
  <si>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</si>
  <si>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</si>
  <si>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</si>
  <si>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</si>
  <si>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</si>
  <si>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</si>
  <si>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</si>
  <si>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</si>
  <si>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</si>
  <si>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</si>
  <si>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</si>
  <si>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</si>
  <si>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</si>
  <si>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</si>
  <si>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</si>
  <si>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</si>
  <si>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</si>
  <si>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</si>
  <si>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</si>
  <si>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</si>
  <si>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</si>
  <si>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</si>
  <si>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</si>
  <si>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</si>
  <si>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</si>
  <si>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</si>
  <si>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</si>
  <si>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</si>
  <si>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</si>
  <si>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</si>
  <si>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</si>
  <si>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</si>
  <si>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</si>
  <si>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</si>
  <si>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</si>
  <si>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</si>
  <si>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</si>
  <si>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</si>
  <si>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</si>
  <si>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</si>
  <si>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</si>
  <si>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</si>
  <si>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</si>
  <si>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</si>
  <si>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</si>
  <si>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</si>
  <si>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</si>
  <si>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</si>
  <si>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</si>
  <si>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</si>
  <si>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</si>
  <si>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</si>
  <si>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</si>
  <si>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</si>
  <si>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</si>
  <si>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</si>
  <si>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</si>
  <si>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</si>
  <si>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</si>
  <si>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</si>
  <si>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</si>
  <si>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</si>
  <si>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</si>
  <si>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</si>
  <si>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</si>
  <si>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</si>
  <si>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</si>
  <si>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</si>
  <si>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</si>
  <si>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</si>
  <si>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</si>
  <si>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</si>
  <si>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</si>
  <si>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</si>
  <si>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</si>
  <si>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</si>
  <si>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</si>
  <si>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</si>
  <si>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</si>
  <si>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</si>
  <si>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</si>
  <si>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</si>
  <si>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</si>
  <si>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</si>
  <si>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</si>
  <si>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</si>
  <si>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</si>
  <si>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</si>
  <si>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</si>
  <si>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</si>
  <si>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</si>
  <si>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</si>
  <si>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</si>
  <si>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</si>
  <si>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</si>
  <si>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</si>
  <si>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</si>
  <si>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</si>
  <si>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</si>
  <si>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</si>
  <si>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</si>
  <si>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</si>
  <si>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</si>
  <si>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</si>
  <si>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</si>
  <si>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</si>
  <si>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</si>
  <si>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</si>
  <si>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</si>
  <si>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</si>
  <si>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</si>
  <si>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</si>
  <si>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</si>
  <si>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</si>
  <si>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</si>
  <si>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</si>
  <si>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</si>
  <si>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</si>
  <si>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</si>
  <si>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</si>
  <si>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</si>
  <si>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</si>
  <si>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</si>
  <si>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</si>
  <si>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</si>
  <si>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</si>
  <si>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</si>
  <si>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</si>
  <si>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</si>
  <si>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</si>
  <si>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</si>
  <si>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</si>
  <si>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</si>
  <si>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</si>
  <si>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</si>
  <si>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</si>
  <si>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</si>
  <si>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</si>
  <si>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</si>
  <si>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</si>
  <si>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</si>
  <si>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</si>
  <si>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</si>
  <si>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</si>
  <si>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</si>
  <si>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</si>
  <si>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</si>
  <si>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</si>
  <si>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</si>
  <si>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</si>
  <si>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</si>
  <si>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</si>
  <si>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</si>
  <si>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</si>
  <si>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</si>
  <si>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</si>
  <si>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</si>
  <si>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</si>
  <si>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</si>
  <si>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</si>
  <si>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</si>
  <si>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</si>
  <si>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</si>
  <si>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</si>
  <si>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</si>
  <si>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</si>
  <si>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</si>
  <si>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</si>
  <si>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</si>
  <si>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</si>
  <si>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</si>
  <si>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</si>
  <si>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</si>
  <si>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</si>
  <si>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</si>
  <si>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</si>
  <si>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</si>
  <si>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</si>
  <si>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</si>
  <si>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</si>
  <si>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</si>
  <si>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</si>
  <si>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</si>
  <si>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</si>
  <si>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</si>
  <si>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</si>
  <si>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</si>
  <si>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</si>
  <si>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</si>
  <si>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</si>
  <si>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</si>
  <si>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</si>
  <si>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</si>
  <si>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</si>
  <si>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</si>
  <si>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</si>
  <si>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</si>
  <si>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</si>
  <si>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</si>
  <si>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</si>
  <si>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</si>
  <si>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</si>
  <si>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</si>
  <si>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</si>
  <si>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</si>
  <si>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</si>
  <si>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</si>
  <si>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</si>
  <si>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</si>
  <si>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</si>
  <si>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</si>
  <si>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</si>
  <si>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</si>
  <si>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</si>
  <si>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</si>
  <si>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</si>
  <si>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</si>
  <si>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</si>
  <si>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</si>
  <si>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</si>
  <si>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</si>
  <si>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</si>
  <si>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</si>
  <si>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</si>
  <si>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</si>
  <si>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</si>
  <si>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</si>
  <si>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</si>
  <si>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</si>
  <si>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</si>
  <si>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</si>
  <si>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</si>
  <si>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</si>
  <si>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</si>
  <si>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</si>
  <si>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</si>
  <si>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</si>
  <si>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</si>
  <si>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</si>
  <si>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</si>
  <si>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</si>
  <si>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</si>
  <si>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</si>
  <si>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</si>
  <si>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</si>
  <si>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</si>
  <si>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</si>
  <si>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</si>
  <si>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</si>
  <si>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</si>
  <si>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</si>
  <si>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</si>
  <si>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</si>
  <si>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</si>
  <si>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</si>
  <si>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</si>
  <si>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</si>
  <si>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</si>
  <si>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</si>
  <si>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</si>
  <si>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</si>
  <si>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</si>
  <si>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</si>
  <si>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</si>
  <si>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</si>
  <si>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</si>
  <si>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</si>
  <si>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</si>
  <si>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</si>
  <si>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</si>
  <si>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</si>
  <si>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</si>
  <si>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</si>
  <si>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</si>
  <si>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</si>
  <si>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</si>
  <si>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</si>
  <si>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</si>
  <si>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</si>
  <si>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</si>
  <si>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</si>
  <si>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</si>
  <si>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</si>
  <si>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</si>
  <si>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</si>
  <si>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</si>
  <si>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</si>
  <si>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</si>
  <si>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</si>
  <si>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</si>
  <si>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</si>
  <si>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</si>
  <si>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</si>
  <si>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</si>
  <si>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</si>
  <si>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</si>
  <si>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</si>
  <si>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</si>
  <si>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</si>
  <si>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</si>
  <si>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</si>
  <si>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</si>
  <si>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</si>
  <si>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</si>
  <si>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</si>
  <si>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</si>
  <si>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</si>
  <si>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</si>
  <si>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</si>
  <si>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</si>
  <si>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</si>
  <si>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</si>
  <si>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</si>
  <si>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</si>
  <si>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</si>
  <si>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</si>
  <si>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</si>
  <si>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</si>
  <si>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</si>
  <si>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</si>
  <si>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</si>
  <si>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</si>
  <si>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</si>
  <si>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</si>
  <si>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</si>
  <si>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</si>
  <si>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</si>
  <si>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</si>
  <si>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</si>
  <si>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</si>
  <si>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</si>
  <si>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</si>
  <si>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</si>
  <si>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</si>
  <si>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</si>
  <si>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</si>
  <si>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</si>
  <si>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</si>
  <si>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</si>
  <si>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</si>
  <si>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</si>
  <si>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</si>
  <si>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</si>
  <si>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</si>
  <si>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</si>
  <si>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</si>
  <si>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</si>
  <si>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</si>
  <si>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</si>
  <si>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</si>
  <si>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</si>
  <si>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</si>
  <si>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</si>
  <si>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</si>
  <si>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</si>
  <si>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</si>
  <si>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</si>
  <si>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</si>
  <si>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</si>
  <si>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</si>
  <si>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</si>
  <si>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</si>
  <si>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</si>
  <si>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</si>
  <si>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</si>
  <si>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</si>
  <si>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</si>
  <si>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</si>
  <si>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</si>
  <si>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</si>
  <si>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</si>
  <si>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</si>
  <si>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</si>
  <si>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</si>
  <si>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</si>
  <si>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</si>
  <si>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</si>
  <si>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</si>
  <si>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</si>
  <si>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</si>
  <si>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</si>
  <si>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</si>
  <si>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</si>
  <si>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</si>
  <si>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</si>
  <si>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</si>
  <si>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</si>
  <si>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</si>
  <si>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</si>
  <si>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</si>
  <si>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</si>
  <si>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</si>
  <si>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</si>
  <si>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</si>
  <si>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</si>
  <si>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</si>
  <si>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</si>
  <si>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</si>
  <si>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</si>
  <si>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</si>
  <si>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</si>
  <si>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</si>
  <si>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</si>
  <si>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</si>
  <si>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</si>
  <si>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</si>
  <si>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</si>
  <si>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</si>
  <si>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</si>
  <si>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</si>
  <si>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</si>
  <si>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</si>
  <si>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</si>
  <si>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</si>
  <si>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</si>
  <si>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</si>
  <si>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</si>
  <si>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</si>
  <si>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</si>
  <si>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</si>
  <si>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</si>
  <si>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</si>
  <si>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</si>
  <si>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</si>
  <si>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</si>
  <si>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</si>
  <si>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</si>
  <si>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</si>
  <si>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</si>
  <si>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</si>
  <si>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</si>
  <si>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</si>
  <si>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</si>
  <si>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</si>
  <si>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</si>
  <si>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</si>
  <si>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</si>
  <si>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</si>
  <si>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</si>
  <si>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</si>
  <si>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</si>
  <si>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</si>
  <si>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</si>
  <si>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</si>
  <si>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</si>
  <si>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</si>
  <si>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</si>
  <si>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</si>
  <si>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</si>
  <si>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</si>
  <si>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</si>
  <si>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</si>
  <si>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</si>
  <si>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</si>
  <si>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</si>
  <si>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</si>
  <si>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</si>
  <si>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</si>
  <si>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</si>
  <si>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</si>
  <si>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</si>
  <si>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</si>
  <si>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</si>
  <si>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</si>
  <si>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</si>
  <si>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</si>
  <si>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</si>
  <si>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</si>
  <si>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</si>
  <si>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</si>
  <si>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</si>
  <si>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</si>
  <si>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</si>
  <si>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</si>
  <si>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</si>
  <si>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</si>
  <si>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</si>
  <si>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</si>
  <si>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</si>
  <si>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</si>
  <si>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</si>
  <si>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</si>
  <si>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</si>
  <si>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</si>
  <si>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</si>
  <si>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</si>
  <si>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</si>
  <si>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</si>
  <si>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</si>
  <si>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</si>
  <si>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</si>
  <si>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</si>
  <si>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</si>
  <si>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</si>
  <si>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</si>
  <si>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</si>
  <si>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</si>
  <si>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</si>
  <si>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</si>
  <si>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</si>
  <si>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</si>
  <si>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</si>
  <si>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</si>
  <si>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</si>
  <si>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</si>
  <si>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</si>
  <si>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</si>
  <si>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</si>
  <si>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</si>
  <si>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</si>
  <si>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</si>
  <si>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</si>
  <si>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</si>
  <si>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</si>
  <si>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</si>
  <si>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</si>
  <si>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</si>
  <si>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</si>
  <si>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</si>
  <si>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</si>
  <si>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</si>
  <si>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</si>
  <si>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</si>
  <si>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</si>
  <si>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</si>
  <si>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</si>
  <si>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</si>
  <si>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</si>
  <si>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</si>
  <si>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</si>
  <si>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</si>
  <si>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</si>
  <si>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</si>
  <si>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</si>
  <si>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</si>
  <si>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</si>
  <si>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</si>
  <si>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</si>
  <si>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</si>
  <si>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</si>
  <si>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</si>
  <si>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</si>
  <si>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</si>
  <si>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</si>
  <si>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</si>
  <si>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</si>
  <si>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</si>
  <si>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</si>
  <si>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</si>
  <si>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</si>
  <si>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</si>
  <si>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</si>
  <si>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</si>
  <si>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</si>
  <si>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</si>
  <si>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</si>
  <si>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</si>
  <si>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</si>
  <si>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</si>
  <si>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</si>
  <si>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</si>
  <si>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</si>
  <si>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</si>
  <si>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</si>
  <si>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</si>
  <si>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</si>
  <si>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</si>
  <si>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</si>
  <si>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</si>
  <si>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</si>
  <si>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</si>
  <si>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</si>
  <si>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</si>
  <si>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</si>
  <si>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</si>
  <si>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</si>
  <si>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</si>
  <si>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</si>
  <si>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</si>
  <si>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</si>
  <si>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</si>
  <si>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</si>
  <si>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</si>
  <si>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</si>
  <si>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</si>
  <si>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</si>
  <si>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</si>
  <si>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</si>
  <si>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</si>
  <si>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</si>
  <si>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</si>
  <si>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</si>
  <si>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</si>
  <si>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</si>
  <si>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</si>
  <si>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</si>
  <si>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</si>
  <si>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</si>
  <si>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</si>
  <si>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</si>
  <si>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</si>
  <si>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</si>
  <si>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</si>
  <si>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</si>
  <si>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</si>
  <si>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</si>
  <si>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</si>
  <si>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</si>
  <si>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</si>
  <si>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</si>
  <si>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</si>
  <si>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</si>
  <si>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</si>
  <si>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</si>
  <si>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</si>
  <si>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</si>
  <si>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</si>
  <si>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</si>
  <si>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</si>
  <si>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</si>
  <si>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</si>
  <si>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</si>
  <si>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</si>
  <si>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</si>
  <si>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</si>
  <si>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</si>
  <si>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</si>
  <si>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</si>
  <si>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</si>
  <si>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</si>
  <si>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</si>
  <si>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</si>
  <si>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</si>
  <si>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</si>
  <si>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</si>
  <si>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</si>
  <si>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</si>
  <si>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</si>
  <si>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</si>
  <si>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</si>
  <si>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</si>
  <si>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</si>
  <si>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</si>
  <si>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</si>
  <si>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</si>
  <si>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</si>
  <si>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</si>
  <si>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</si>
  <si>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</si>
  <si>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</si>
  <si>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</si>
  <si>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</si>
  <si>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</si>
  <si>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</si>
  <si>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</si>
  <si>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</si>
  <si>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</si>
  <si>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</si>
  <si>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</si>
  <si>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</si>
  <si>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</si>
  <si>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</si>
  <si>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</si>
  <si>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</si>
  <si>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</si>
  <si>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</si>
  <si>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</si>
  <si>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</si>
  <si>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</si>
  <si>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</si>
  <si>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</si>
  <si>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</si>
  <si>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</si>
  <si>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</si>
  <si>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</si>
  <si>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</si>
  <si>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</si>
  <si>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</si>
  <si>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</si>
  <si>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</si>
  <si>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</si>
  <si>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</si>
  <si>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</si>
  <si>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</si>
  <si>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</si>
  <si>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</si>
  <si>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</si>
  <si>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</si>
  <si>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</si>
  <si>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</si>
  <si>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</si>
  <si>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</si>
  <si>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</si>
  <si>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</si>
  <si>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</si>
  <si>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</si>
  <si>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</si>
  <si>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</si>
  <si>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</si>
  <si>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</si>
  <si>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</si>
  <si>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</si>
  <si>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</si>
  <si>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</si>
  <si>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</si>
  <si>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</si>
  <si>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</si>
  <si>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</si>
  <si>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</si>
  <si>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</si>
  <si>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</si>
  <si>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</si>
  <si>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</si>
  <si>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</si>
  <si>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</si>
  <si>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</si>
  <si>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</si>
  <si>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</si>
  <si>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</si>
  <si>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</si>
  <si>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</si>
  <si>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</si>
  <si>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</si>
  <si>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</si>
  <si>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</si>
  <si>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</si>
  <si>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</si>
  <si>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</si>
  <si>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</si>
  <si>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</si>
  <si>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</si>
  <si>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</si>
  <si>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</si>
  <si>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</si>
  <si>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</si>
  <si>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</si>
  <si>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</si>
  <si>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</si>
  <si>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</si>
  <si>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</si>
  <si>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</si>
  <si>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</si>
  <si>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</si>
  <si>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</si>
  <si>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</si>
  <si>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</si>
  <si>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</si>
  <si>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</si>
  <si>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</si>
  <si>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</si>
  <si>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</si>
  <si>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</si>
  <si>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</si>
  <si>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</si>
  <si>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</si>
  <si>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</si>
  <si>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</si>
  <si>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</si>
  <si>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</si>
  <si>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</si>
  <si>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</si>
  <si>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</si>
  <si>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</si>
  <si>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</si>
  <si>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</si>
  <si>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</si>
  <si>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</si>
  <si>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</si>
  <si>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</si>
  <si>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</si>
  <si>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</si>
  <si>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</si>
  <si>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</si>
  <si>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</si>
  <si>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</si>
  <si>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</si>
  <si>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</si>
  <si>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</si>
  <si>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</si>
  <si>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</si>
  <si>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</si>
  <si>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</si>
  <si>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</si>
  <si>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</si>
  <si>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</si>
  <si>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</si>
  <si>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</si>
  <si>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</si>
  <si>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</si>
  <si>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</si>
  <si>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</si>
  <si>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</si>
  <si>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</si>
  <si>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</si>
  <si>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</si>
  <si>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</si>
  <si>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</si>
  <si>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</si>
  <si>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</si>
  <si>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</si>
  <si>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</si>
  <si>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</si>
  <si>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</si>
  <si>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</si>
  <si>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</si>
  <si>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</si>
  <si>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</si>
  <si>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</si>
  <si>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</si>
  <si>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</si>
  <si>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</si>
  <si>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</si>
  <si>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</si>
  <si>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</si>
  <si>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</si>
  <si>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</si>
  <si>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</si>
  <si>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</si>
  <si>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</si>
  <si>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</si>
  <si>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</si>
  <si>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</si>
  <si>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</si>
  <si>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</si>
  <si>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</si>
  <si>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</si>
  <si>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</si>
  <si>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</si>
  <si>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</si>
  <si>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</si>
  <si>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</si>
  <si>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</si>
  <si>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</si>
  <si>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</si>
  <si>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</si>
  <si>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</si>
  <si>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</si>
  <si>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</si>
  <si>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</si>
  <si>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</si>
  <si>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</si>
  <si>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</si>
  <si>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</si>
  <si>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</si>
  <si>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</si>
  <si>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</si>
  <si>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</si>
  <si>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</si>
  <si>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</si>
  <si>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</si>
  <si>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</si>
  <si>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</si>
  <si>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</si>
  <si>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</si>
  <si>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</si>
  <si>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</si>
  <si>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</si>
  <si>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</si>
  <si>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</si>
  <si>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</si>
  <si>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</si>
  <si>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</si>
  <si>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</si>
  <si>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</si>
  <si>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</si>
  <si>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</si>
  <si>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</si>
  <si>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</si>
  <si>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</si>
  <si>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</si>
  <si>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</si>
  <si>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</si>
  <si>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</si>
  <si>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</si>
  <si>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</si>
  <si>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</si>
  <si>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</si>
  <si>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</si>
  <si>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</si>
  <si>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</si>
  <si>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</si>
  <si>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</si>
  <si>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</si>
  <si>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</si>
  <si>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</si>
  <si>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</si>
  <si>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</si>
  <si>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</si>
  <si>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</si>
  <si>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</si>
  <si>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</si>
  <si>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</si>
  <si>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</si>
  <si>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</si>
  <si>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</si>
  <si>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</si>
  <si>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</si>
  <si>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</si>
  <si>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</si>
  <si>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</si>
  <si>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</si>
  <si>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</si>
  <si>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</si>
  <si>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</si>
  <si>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</si>
  <si>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</si>
  <si>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</si>
  <si>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</si>
  <si>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</si>
  <si>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</si>
  <si>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</si>
  <si>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</si>
  <si>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</si>
  <si>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</si>
  <si>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</si>
  <si>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</si>
  <si>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</si>
  <si>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</si>
  <si>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</si>
  <si>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</si>
  <si>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</si>
  <si>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</si>
  <si>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</si>
  <si>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</si>
  <si>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</si>
  <si>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</si>
  <si>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</si>
  <si>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</si>
  <si>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</si>
  <si>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</si>
  <si>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</si>
  <si>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</si>
  <si>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</si>
  <si>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</si>
  <si>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</si>
  <si>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</si>
  <si>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</si>
  <si>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</si>
  <si>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</si>
  <si>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</si>
  <si>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</si>
  <si>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</si>
  <si>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</si>
  <si>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</si>
  <si>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</si>
  <si>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</si>
  <si>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</si>
  <si>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</si>
  <si>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</si>
  <si>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</si>
  <si>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</si>
  <si>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</si>
  <si>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</si>
  <si>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</si>
  <si>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</si>
  <si>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</si>
  <si>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</si>
  <si>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</si>
  <si>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</si>
  <si>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</si>
  <si>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</si>
  <si>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</si>
  <si>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</si>
  <si>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</si>
  <si>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</si>
  <si>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</si>
  <si>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</si>
  <si>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</si>
  <si>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</si>
  <si>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</si>
  <si>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</si>
  <si>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</si>
  <si>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</si>
  <si>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</si>
  <si>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</si>
  <si>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</si>
  <si>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</si>
  <si>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</si>
  <si>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</si>
  <si>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</si>
  <si>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</si>
  <si>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</si>
  <si>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</si>
  <si>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</si>
  <si>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</si>
  <si>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</si>
  <si>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</si>
  <si>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</si>
  <si>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</si>
  <si>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</si>
  <si>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</si>
  <si>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</si>
  <si>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</si>
  <si>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</si>
  <si>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</si>
  <si>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</si>
  <si>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</si>
  <si>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</si>
  <si>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</si>
  <si>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</si>
  <si>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</si>
  <si>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</si>
  <si>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</si>
  <si>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</si>
  <si>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</si>
  <si>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</si>
  <si>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</si>
  <si>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</si>
  <si>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</si>
  <si>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</si>
  <si>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</si>
  <si>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</si>
  <si>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</si>
  <si>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</si>
  <si>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</si>
  <si>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</si>
  <si>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</si>
  <si>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</si>
  <si>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</si>
  <si>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</si>
  <si>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</si>
  <si>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</si>
  <si>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</si>
  <si>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</si>
  <si>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</si>
  <si>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</si>
  <si>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</si>
  <si>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</si>
  <si>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</si>
  <si>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</si>
  <si>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</si>
  <si>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</si>
  <si>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</si>
  <si>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</si>
  <si>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</si>
  <si>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</si>
  <si>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</si>
  <si>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</si>
  <si>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</si>
  <si>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</si>
  <si>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</si>
  <si>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</si>
  <si>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</si>
  <si>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</si>
  <si>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</si>
  <si>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</si>
  <si>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</si>
  <si>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</si>
  <si>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</si>
  <si>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</si>
  <si>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</si>
  <si>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</si>
  <si>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</si>
  <si>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</si>
  <si>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</si>
  <si>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</si>
  <si>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</si>
  <si>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</si>
  <si>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</si>
  <si>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</si>
  <si>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</si>
  <si>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</si>
  <si>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</si>
  <si>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</si>
  <si>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</si>
  <si>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</si>
  <si>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</si>
  <si>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</si>
  <si>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</si>
  <si>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</si>
  <si>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</si>
  <si>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</si>
  <si>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</si>
  <si>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</si>
  <si>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</si>
  <si>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</si>
  <si>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</si>
  <si>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</si>
  <si>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</si>
  <si>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</si>
  <si>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</si>
  <si>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</si>
  <si>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</si>
  <si>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</si>
  <si>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</si>
  <si>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</si>
  <si>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</si>
  <si>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</si>
  <si>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</si>
  <si>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</si>
  <si>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</si>
  <si>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</si>
  <si>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</si>
  <si>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</si>
  <si>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</si>
  <si>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</si>
  <si>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</si>
  <si>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</si>
  <si>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</si>
  <si>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</si>
  <si>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</si>
  <si>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</si>
  <si>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</si>
  <si>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</si>
  <si>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</si>
  <si>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</si>
  <si>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</si>
  <si>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</si>
  <si>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</si>
  <si>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</si>
  <si>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</si>
  <si>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</si>
  <si>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</si>
  <si>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</si>
  <si>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</si>
  <si>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</si>
  <si>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</si>
  <si>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</si>
  <si>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</si>
  <si>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</si>
  <si>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</si>
  <si>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</si>
  <si>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</si>
  <si>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</si>
  <si>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</si>
  <si>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</si>
  <si>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</si>
  <si>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</si>
  <si>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</si>
  <si>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</si>
  <si>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</si>
  <si>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</si>
  <si>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</si>
  <si>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</si>
  <si>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</si>
  <si>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</si>
  <si>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</si>
  <si>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</si>
  <si>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</si>
  <si>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</si>
  <si>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</si>
  <si>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</si>
  <si>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</si>
  <si>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</si>
  <si>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</si>
  <si>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</si>
  <si>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</si>
  <si>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</si>
  <si>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</si>
  <si>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</si>
  <si>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</si>
  <si>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</si>
  <si>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</si>
  <si>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</si>
  <si>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</si>
  <si>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</si>
  <si>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</si>
  <si>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</si>
  <si>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</si>
  <si>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</si>
  <si>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</si>
  <si>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</si>
  <si>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</si>
  <si>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</si>
  <si>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</si>
  <si>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</si>
  <si>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</si>
  <si>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</si>
  <si>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</si>
  <si>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</si>
  <si>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</si>
  <si>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</si>
  <si>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</si>
  <si>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</si>
  <si>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</si>
  <si>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</si>
  <si>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</si>
  <si>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</si>
  <si>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</si>
  <si>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</si>
  <si>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</si>
  <si>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</si>
  <si>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</si>
  <si>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</si>
  <si>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</si>
  <si>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</si>
  <si>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</si>
  <si>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</si>
  <si>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</si>
  <si>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</si>
  <si>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</si>
  <si>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</si>
  <si>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</si>
  <si>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</si>
  <si>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</si>
  <si>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</si>
  <si>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</si>
  <si>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</si>
  <si>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</si>
  <si>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</si>
  <si>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</si>
  <si>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</si>
  <si>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</si>
  <si>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</si>
  <si>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</si>
  <si>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</si>
  <si>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</si>
  <si>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</si>
  <si>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</si>
  <si>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</si>
  <si>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</si>
  <si>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</si>
  <si>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</si>
  <si>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</si>
  <si>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</si>
  <si>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</si>
  <si>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</si>
  <si>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</si>
  <si>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</si>
  <si>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</si>
  <si>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</si>
  <si>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</si>
  <si>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</si>
  <si>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</si>
  <si>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</si>
  <si>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</si>
  <si>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</si>
  <si>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</si>
  <si>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</si>
  <si>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</si>
  <si>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</si>
  <si>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</si>
  <si>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</si>
  <si>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</si>
  <si>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</si>
  <si>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</si>
  <si>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</si>
  <si>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</si>
  <si>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</si>
  <si>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</si>
  <si>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</si>
  <si>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</si>
  <si>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</si>
  <si>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</si>
  <si>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</si>
  <si>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</si>
  <si>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</si>
  <si>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</si>
  <si>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</si>
  <si>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</si>
  <si>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</si>
  <si>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</si>
  <si>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</si>
  <si>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</si>
  <si>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</si>
  <si>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</si>
  <si>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</si>
  <si>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</si>
  <si>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</si>
  <si>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</si>
  <si>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</si>
  <si>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</si>
  <si>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</si>
  <si>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</si>
  <si>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</si>
  <si>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</si>
  <si>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</si>
  <si>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</si>
  <si>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</si>
  <si>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</si>
  <si>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</si>
  <si>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</si>
  <si>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</si>
  <si>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</si>
  <si>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</si>
  <si>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</si>
  <si>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</si>
  <si>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</si>
  <si>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</si>
  <si>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</si>
  <si>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</si>
  <si>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</si>
  <si>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</si>
  <si>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</si>
  <si>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</si>
  <si>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</si>
  <si>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</si>
  <si>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</si>
  <si>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</si>
  <si>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</si>
  <si>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</si>
  <si>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</si>
  <si>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</si>
  <si>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</si>
  <si>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</si>
  <si>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</si>
  <si>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</si>
  <si>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</si>
  <si>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</si>
  <si>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</si>
  <si>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</si>
  <si>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</si>
  <si>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</si>
  <si>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</si>
  <si>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</si>
  <si>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</si>
  <si>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</si>
  <si>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</si>
  <si>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</si>
  <si>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</si>
  <si>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</si>
  <si>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</si>
  <si>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</si>
  <si>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</si>
  <si>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</si>
  <si>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</si>
  <si>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</si>
  <si>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</si>
  <si>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</si>
  <si>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</si>
  <si>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</si>
  <si>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</si>
  <si>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</si>
  <si>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</si>
  <si>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</si>
  <si>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</si>
  <si>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</si>
  <si>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</si>
  <si>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</si>
  <si>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</si>
  <si>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</si>
  <si>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</si>
  <si>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</si>
  <si>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</si>
  <si>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</si>
  <si>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</si>
  <si>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</si>
  <si>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</si>
  <si>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</si>
  <si>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</si>
  <si>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</si>
  <si>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</si>
  <si>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</si>
  <si>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</si>
  <si>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</si>
  <si>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</si>
  <si>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</si>
  <si>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</si>
  <si>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</si>
  <si>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</si>
  <si>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</si>
  <si>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</si>
  <si>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</si>
  <si>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</si>
  <si>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</si>
  <si>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</si>
  <si>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</si>
  <si>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</si>
  <si>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</si>
  <si>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</si>
  <si>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</si>
  <si>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</si>
  <si>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</si>
  <si>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</si>
  <si>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</si>
  <si>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</si>
  <si>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</si>
  <si>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</si>
  <si>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</si>
  <si>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</si>
  <si>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</si>
  <si>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</si>
  <si>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</si>
  <si>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</si>
  <si>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</si>
  <si>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</si>
  <si>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</si>
  <si>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</si>
  <si>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</si>
  <si>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</si>
  <si>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</si>
  <si>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</si>
  <si>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</si>
  <si>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</si>
  <si>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</si>
  <si>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</si>
  <si>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</si>
  <si>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</si>
  <si>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</si>
  <si>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</si>
  <si>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</si>
  <si>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</si>
  <si>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</si>
  <si>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</si>
  <si>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</si>
  <si>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</si>
  <si>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</si>
  <si>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</si>
  <si>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</si>
  <si>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</si>
  <si>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</si>
  <si>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</si>
  <si>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</si>
  <si>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</si>
  <si>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</si>
  <si>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</si>
  <si>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</si>
  <si>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</si>
  <si>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</si>
  <si>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</si>
  <si>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</si>
  <si>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</si>
  <si>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</si>
  <si>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</si>
  <si>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</si>
  <si>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</si>
  <si>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</si>
  <si>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</si>
  <si>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</si>
  <si>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</si>
  <si>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</si>
  <si>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</si>
  <si>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</si>
  <si>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</si>
  <si>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</si>
  <si>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</si>
  <si>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</si>
  <si>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</si>
  <si>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</si>
  <si>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</si>
  <si>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</si>
  <si>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</si>
  <si>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</si>
  <si>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</si>
  <si>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</si>
  <si>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</si>
  <si>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</si>
  <si>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</si>
  <si>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</si>
  <si>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</si>
  <si>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</si>
  <si>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</si>
  <si>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</si>
  <si>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</si>
  <si>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</si>
  <si>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</si>
  <si>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</si>
  <si>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</si>
  <si>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</si>
  <si>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</si>
  <si>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</si>
  <si>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</si>
  <si>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</si>
  <si>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</si>
  <si>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</si>
  <si>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</si>
  <si>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</si>
  <si>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</si>
  <si>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</si>
  <si>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</si>
  <si>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</si>
  <si>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</si>
  <si>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</si>
  <si>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</si>
  <si>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</si>
  <si>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</si>
  <si>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</si>
  <si>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</si>
  <si>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</si>
  <si>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</si>
  <si>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</si>
  <si>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</si>
  <si>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</si>
  <si>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</si>
  <si>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</si>
  <si>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</si>
  <si>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</si>
  <si>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</si>
  <si>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</si>
  <si>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</si>
  <si>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</si>
  <si>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</si>
  <si>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</si>
  <si>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</si>
  <si>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</si>
  <si>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</si>
  <si>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</si>
  <si>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</si>
  <si>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</si>
  <si>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</si>
  <si>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</si>
  <si>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</si>
  <si>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</si>
  <si>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</si>
  <si>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</si>
  <si>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</si>
  <si>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</si>
  <si>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</si>
  <si>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</si>
  <si>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</si>
  <si>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</si>
  <si>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</si>
  <si>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</si>
  <si>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</si>
  <si>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</si>
  <si>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</si>
  <si>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</si>
  <si>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</si>
  <si>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</si>
  <si>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</si>
  <si>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</si>
  <si>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</si>
  <si>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</si>
  <si>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</si>
  <si>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</si>
  <si>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</si>
  <si>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</si>
  <si>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</si>
  <si>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</si>
  <si>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</si>
  <si>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</si>
  <si>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</si>
  <si>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</si>
  <si>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</si>
  <si>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</si>
  <si>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</si>
  <si>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</si>
  <si>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</si>
  <si>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</si>
  <si>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</si>
  <si>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</si>
  <si>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</si>
  <si>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</si>
  <si>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</si>
  <si>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</si>
  <si>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</si>
  <si>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</si>
  <si>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</si>
  <si>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</si>
  <si>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</si>
  <si>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</si>
  <si>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</si>
  <si>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</si>
  <si>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</si>
  <si>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</si>
  <si>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</si>
  <si>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</si>
  <si>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</si>
  <si>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</si>
  <si>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</si>
  <si>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</si>
  <si>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</si>
  <si>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</si>
  <si>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</si>
  <si>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</si>
  <si>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</si>
  <si>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</si>
  <si>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</si>
  <si>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</si>
  <si>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</si>
  <si>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</si>
  <si>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</si>
  <si>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</si>
  <si>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</si>
  <si>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</si>
  <si>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</si>
  <si>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</si>
  <si>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</si>
  <si>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</si>
  <si>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</si>
  <si>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</si>
  <si>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</si>
  <si>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</si>
  <si>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</si>
  <si>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</si>
  <si>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</si>
  <si>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</si>
  <si>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</si>
  <si>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</si>
  <si>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</si>
  <si>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</si>
  <si>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</si>
  <si>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</si>
  <si>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</si>
  <si>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</si>
  <si>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</si>
  <si>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</si>
  <si>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</si>
  <si>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</si>
  <si>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</si>
  <si>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</si>
  <si>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</si>
  <si>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</si>
  <si>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</si>
  <si>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</si>
  <si>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</si>
  <si>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</si>
  <si>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</si>
  <si>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</si>
  <si>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</si>
  <si>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</si>
  <si>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</si>
  <si>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</si>
  <si>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</si>
  <si>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</si>
  <si>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</si>
  <si>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</si>
  <si>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</si>
  <si>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</si>
  <si>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</si>
  <si>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</si>
  <si>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</si>
  <si>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</si>
  <si>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</si>
  <si>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</si>
  <si>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</si>
  <si>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</si>
  <si>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</si>
  <si>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</si>
  <si>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</si>
  <si>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</si>
  <si>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</si>
  <si>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</si>
  <si>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</si>
  <si>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</si>
  <si>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</si>
  <si>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</si>
  <si>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</si>
  <si>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</si>
  <si>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</si>
  <si>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</si>
  <si>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</si>
  <si>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</si>
  <si>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</si>
  <si>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</si>
  <si>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</si>
  <si>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</si>
  <si>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</si>
  <si>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</si>
  <si>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</si>
  <si>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</si>
  <si>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</si>
  <si>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</si>
  <si>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</si>
  <si>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</si>
  <si>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</si>
  <si>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</si>
  <si>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</si>
  <si>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</si>
  <si>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</si>
  <si>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</si>
  <si>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</si>
  <si>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</si>
  <si>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</si>
  <si>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</si>
  <si>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</si>
  <si>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</si>
  <si>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</si>
  <si>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</si>
  <si>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</si>
  <si>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</si>
  <si>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</si>
  <si>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</si>
  <si>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</si>
  <si>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</si>
  <si>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</si>
  <si>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</si>
  <si>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</si>
  <si>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</si>
  <si>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</si>
  <si>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</si>
  <si>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</si>
  <si>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</si>
  <si>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</si>
  <si>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</si>
  <si>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</si>
  <si>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</si>
  <si>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</si>
  <si>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</si>
  <si>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</si>
  <si>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</si>
  <si>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</si>
  <si>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</si>
  <si>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</si>
  <si>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</si>
  <si>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</si>
  <si>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</si>
  <si>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</si>
  <si>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</si>
  <si>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</si>
  <si>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</si>
  <si>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</si>
  <si>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</si>
  <si>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</si>
  <si>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</si>
  <si>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</si>
  <si>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</si>
  <si>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</si>
  <si>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</si>
  <si>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</si>
  <si>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</si>
  <si>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</si>
  <si>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</si>
  <si>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</si>
  <si>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</si>
  <si>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</si>
  <si>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</si>
  <si>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</si>
  <si>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</si>
  <si>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</si>
  <si>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</si>
  <si>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</si>
  <si>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</si>
  <si>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</si>
  <si>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</si>
  <si>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</si>
  <si>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</si>
  <si>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</si>
  <si>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</si>
  <si>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</si>
  <si>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</si>
  <si>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</si>
  <si>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</si>
  <si>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</si>
  <si>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</si>
  <si>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</si>
  <si>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</si>
  <si>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</si>
  <si>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</si>
  <si>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</si>
  <si>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</si>
  <si>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</si>
  <si>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</si>
  <si>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</si>
  <si>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</si>
  <si>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</si>
  <si>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</si>
  <si>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</si>
  <si>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</si>
  <si>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</si>
  <si>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</si>
  <si>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</si>
  <si>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</si>
  <si>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</si>
  <si>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</si>
  <si>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</si>
  <si>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</si>
  <si>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</si>
  <si>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</si>
  <si>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</si>
  <si>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</si>
  <si>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</si>
  <si>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</si>
  <si>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</si>
  <si>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</si>
  <si>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</si>
  <si>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</si>
  <si>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</si>
  <si>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</si>
  <si>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</si>
  <si>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</si>
  <si>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</si>
  <si>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</si>
  <si>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</si>
  <si>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</si>
  <si>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</si>
  <si>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</si>
  <si>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</si>
  <si>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</si>
  <si>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</si>
  <si>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</si>
  <si>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</si>
  <si>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</si>
  <si>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</si>
  <si>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</si>
  <si>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</si>
  <si>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</si>
  <si>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</si>
  <si>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</si>
  <si>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</si>
  <si>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</si>
  <si>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</si>
  <si>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</si>
  <si>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</si>
  <si>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</si>
  <si>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</si>
  <si>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</si>
  <si>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</si>
  <si>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</si>
  <si>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</si>
  <si>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</si>
  <si>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</si>
  <si>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</si>
  <si>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</si>
  <si>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</si>
  <si>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</si>
  <si>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</si>
  <si>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</si>
  <si>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</si>
  <si>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</si>
  <si>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</si>
  <si>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</si>
  <si>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</si>
  <si>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</si>
  <si>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</si>
  <si>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</si>
  <si>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</si>
  <si>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</si>
  <si>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</si>
  <si>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</si>
  <si>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</si>
  <si>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</si>
  <si>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</si>
  <si>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</si>
  <si>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</si>
  <si>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</si>
  <si>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</si>
  <si>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</si>
  <si>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</si>
  <si>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</si>
  <si>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</si>
  <si>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</si>
  <si>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</si>
  <si>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</si>
  <si>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</si>
  <si>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</si>
  <si>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</si>
  <si>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</si>
  <si>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</si>
  <si>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</si>
  <si>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</si>
  <si>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</si>
  <si>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</si>
  <si>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</si>
  <si>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</si>
  <si>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</si>
  <si>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</si>
  <si>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</si>
  <si>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</si>
  <si>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</si>
  <si>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</si>
  <si>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</si>
  <si>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</si>
  <si>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</si>
  <si>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</si>
  <si>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</si>
  <si>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</si>
  <si>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</si>
  <si>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</si>
  <si>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</si>
  <si>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</si>
  <si>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</si>
  <si>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</si>
  <si>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</si>
  <si>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</si>
  <si>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</si>
  <si>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</si>
  <si>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</si>
  <si>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</si>
  <si>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</si>
  <si>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</si>
  <si>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</si>
  <si>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</si>
  <si>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</si>
  <si>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</si>
  <si>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</si>
  <si>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</si>
  <si>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</si>
  <si>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</si>
  <si>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</si>
  <si>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</si>
  <si>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</si>
  <si>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</si>
  <si>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</si>
  <si>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</si>
  <si>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</si>
  <si>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</si>
  <si>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</si>
  <si>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</si>
  <si>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</si>
  <si>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</si>
  <si>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</si>
  <si>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</si>
  <si>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</si>
  <si>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</si>
  <si>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</si>
  <si>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</si>
  <si>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</si>
  <si>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</si>
  <si>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</si>
  <si>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</si>
  <si>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</si>
  <si>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</si>
  <si>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</si>
  <si>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</si>
  <si>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</si>
  <si>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</si>
  <si>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</si>
  <si>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</si>
  <si>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</si>
  <si>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</si>
  <si>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</si>
  <si>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</si>
  <si>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</si>
  <si>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</si>
  <si>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</si>
  <si>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</si>
  <si>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</si>
  <si>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</si>
  <si>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</si>
  <si>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</si>
  <si>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</si>
  <si>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</si>
  <si>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</si>
  <si>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</si>
  <si>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</si>
  <si>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</si>
  <si>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</si>
  <si>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</si>
  <si>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</si>
  <si>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</si>
  <si>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</si>
  <si>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</si>
  <si>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</si>
  <si>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</si>
  <si>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</si>
  <si>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</si>
  <si>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</si>
  <si>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</si>
  <si>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</si>
  <si>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</si>
  <si>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</si>
  <si>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</si>
  <si>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</si>
  <si>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</si>
  <si>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</si>
  <si>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</si>
  <si>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</si>
  <si>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</si>
  <si>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</si>
  <si>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</si>
  <si>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</si>
  <si>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</si>
  <si>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</si>
  <si>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</si>
  <si>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</si>
  <si>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</si>
  <si>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</si>
  <si>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</si>
  <si>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</si>
  <si>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</si>
  <si>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</si>
  <si>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</si>
  <si>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</si>
  <si>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</si>
  <si>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</si>
  <si>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</si>
  <si>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</si>
  <si>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</si>
  <si>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</si>
  <si>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</si>
  <si>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</si>
  <si>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</si>
  <si>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</si>
  <si>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</si>
  <si>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</si>
  <si>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</si>
  <si>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</si>
  <si>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</si>
  <si>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</si>
  <si>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</si>
  <si>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</si>
  <si>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</si>
  <si>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</si>
  <si>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</si>
  <si>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</si>
  <si>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</si>
  <si>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</si>
  <si>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</si>
  <si>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</si>
  <si>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</si>
  <si>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</si>
  <si>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</si>
  <si>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</si>
  <si>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</si>
  <si>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</si>
  <si>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</si>
  <si>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</si>
  <si>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</si>
  <si>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</si>
  <si>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</si>
  <si>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</si>
  <si>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</si>
  <si>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</si>
  <si>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</si>
  <si>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</si>
  <si>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</si>
  <si>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</si>
  <si>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</si>
  <si>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</si>
  <si>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</si>
  <si>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</si>
  <si>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</si>
  <si>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</si>
  <si>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</si>
  <si>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</si>
  <si>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</si>
  <si>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</si>
  <si>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</si>
  <si>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</si>
  <si>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</si>
  <si>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</si>
  <si>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</si>
  <si>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</si>
  <si>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</si>
  <si>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</si>
  <si>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</si>
  <si>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</si>
  <si>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</si>
  <si>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</si>
  <si>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</si>
  <si>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</si>
  <si>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</si>
  <si>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</si>
  <si>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</si>
  <si>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</si>
  <si>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</si>
  <si>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</si>
  <si>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</si>
  <si>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</si>
  <si>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</si>
  <si>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</si>
  <si>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</si>
  <si>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</si>
  <si>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</si>
  <si>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</si>
  <si>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</si>
  <si>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</si>
  <si>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</si>
  <si>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</si>
  <si>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</si>
  <si>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</si>
  <si>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</si>
  <si>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</si>
  <si>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</si>
  <si>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</si>
  <si>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</si>
  <si>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</si>
  <si>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</si>
  <si>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</si>
  <si>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</si>
  <si>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</si>
  <si>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</si>
  <si>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</si>
  <si>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</si>
  <si>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</si>
  <si>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</si>
  <si>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</si>
  <si>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</si>
  <si>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</si>
  <si>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</si>
  <si>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</si>
  <si>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</si>
  <si>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</si>
  <si>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</si>
  <si>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</si>
  <si>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</si>
  <si>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</si>
  <si>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</si>
  <si>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</si>
  <si>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</si>
  <si>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</si>
  <si>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</si>
  <si>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</si>
  <si>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</si>
  <si>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</si>
  <si>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</si>
  <si>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</si>
  <si>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</si>
  <si>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</si>
  <si>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</si>
  <si>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</si>
  <si>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</si>
  <si>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</si>
  <si>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</si>
  <si>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</si>
  <si>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</si>
  <si>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</si>
  <si>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</si>
  <si>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</si>
  <si>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</si>
  <si>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</si>
  <si>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</si>
  <si>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</si>
  <si>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</si>
  <si>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</si>
  <si>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</si>
  <si>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</si>
  <si>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</si>
  <si>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</si>
  <si>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</si>
  <si>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</si>
  <si>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</si>
  <si>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</si>
  <si>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</si>
  <si>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</si>
  <si>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</si>
  <si>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</si>
  <si>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</si>
  <si>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</si>
  <si>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</si>
  <si>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</si>
  <si>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</si>
  <si>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</si>
  <si>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</si>
  <si>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</si>
  <si>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</si>
  <si>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</si>
  <si>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</si>
  <si>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</si>
  <si>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</si>
  <si>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</si>
  <si>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</si>
  <si>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</si>
  <si>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</si>
  <si>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</si>
  <si>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</si>
  <si>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</si>
  <si>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</si>
  <si>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</si>
  <si>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</si>
  <si>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</si>
  <si>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</si>
  <si>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</si>
  <si>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</si>
  <si>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</si>
  <si>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</si>
  <si>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</si>
  <si>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</si>
  <si>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</si>
  <si>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</si>
  <si>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</si>
  <si>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</si>
  <si>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</si>
  <si>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</si>
  <si>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</si>
  <si>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</si>
  <si>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</si>
  <si>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</si>
  <si>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</si>
  <si>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</si>
  <si>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</si>
  <si>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</si>
  <si>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</si>
  <si>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</si>
  <si>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</si>
  <si>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</si>
  <si>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</si>
  <si>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</si>
  <si>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</si>
  <si>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</si>
  <si>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</si>
  <si>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</si>
  <si>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</si>
  <si>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</si>
  <si>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</si>
  <si>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</si>
  <si>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</si>
  <si>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</si>
  <si>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</si>
  <si>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</si>
  <si>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</si>
  <si>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</si>
  <si>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</si>
  <si>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</si>
  <si>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</si>
  <si>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</si>
  <si>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</si>
  <si>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</si>
  <si>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</si>
  <si>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</si>
  <si>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</si>
  <si>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</si>
  <si>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</si>
  <si>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</si>
  <si>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</si>
  <si>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</si>
  <si>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</si>
  <si>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</si>
  <si>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</si>
  <si>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</si>
  <si>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</si>
  <si>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</si>
  <si>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</si>
  <si>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</si>
  <si>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</si>
  <si>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</si>
  <si>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</si>
  <si>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</si>
  <si>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</si>
  <si>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</si>
  <si>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</si>
  <si>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</si>
  <si>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</si>
  <si>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</si>
  <si>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</si>
  <si>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</si>
  <si>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</si>
  <si>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</si>
  <si>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</si>
  <si>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</si>
  <si>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</si>
  <si>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</si>
  <si>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</si>
  <si>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</si>
  <si>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</si>
  <si>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</si>
  <si>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</si>
  <si>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</si>
  <si>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</si>
  <si>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</si>
  <si>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</si>
  <si>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</si>
  <si>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</si>
  <si>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</si>
  <si>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</si>
  <si>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</si>
  <si>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</si>
  <si>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</si>
  <si>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</si>
  <si>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</si>
  <si>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</si>
  <si>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</si>
  <si>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</si>
  <si>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</si>
  <si>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</si>
  <si>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</si>
  <si>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</si>
  <si>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</si>
  <si>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</si>
  <si>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</si>
  <si>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</si>
  <si>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</si>
  <si>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</si>
  <si>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</si>
  <si>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</si>
  <si>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</si>
  <si>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</si>
  <si>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</si>
  <si>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</si>
  <si>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</si>
  <si>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</si>
  <si>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</si>
  <si>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</si>
  <si>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</si>
  <si>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</si>
  <si>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</si>
  <si>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</si>
  <si>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</si>
  <si>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</si>
  <si>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</si>
  <si>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</si>
  <si>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</si>
  <si>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</si>
  <si>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</si>
  <si>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</si>
  <si>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</si>
  <si>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</si>
  <si>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</si>
  <si>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</si>
  <si>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</si>
  <si>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</si>
  <si>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</si>
  <si>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</si>
  <si>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</si>
  <si>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</si>
  <si>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</si>
  <si>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</si>
  <si>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</si>
  <si>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</si>
  <si>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</si>
  <si>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</si>
  <si>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</si>
  <si>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</si>
  <si>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</si>
  <si>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</si>
  <si>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</si>
  <si>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</si>
  <si>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</si>
  <si>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</si>
  <si>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</si>
  <si>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</si>
  <si>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</si>
  <si>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</si>
  <si>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</si>
  <si>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</si>
  <si>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</si>
  <si>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</si>
  <si>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</si>
  <si>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</si>
  <si>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</si>
  <si>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</si>
  <si>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</si>
  <si>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</si>
  <si>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</si>
  <si>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</si>
  <si>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</si>
  <si>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</si>
  <si>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</si>
  <si>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</si>
  <si>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</si>
  <si>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</si>
  <si>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</si>
  <si>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</si>
  <si>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</si>
  <si>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</si>
  <si>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</si>
  <si>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</si>
  <si>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</si>
  <si>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</si>
  <si>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</si>
  <si>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</si>
  <si>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</si>
  <si>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</si>
  <si>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</si>
  <si>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</si>
  <si>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</si>
  <si>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</si>
  <si>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</si>
  <si>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</si>
  <si>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</si>
  <si>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</si>
  <si>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</si>
  <si>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</si>
  <si>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</si>
  <si>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</si>
  <si>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</si>
  <si>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</si>
  <si>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</si>
  <si>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</si>
  <si>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</si>
  <si>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</si>
  <si>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</si>
  <si>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</si>
  <si>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</si>
  <si>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</si>
  <si>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</si>
  <si>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</si>
  <si>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</si>
  <si>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</si>
  <si>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</si>
  <si>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</si>
  <si>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</si>
  <si>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</si>
  <si>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</si>
  <si>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</si>
  <si>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</si>
  <si>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</si>
  <si>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</si>
  <si>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</si>
  <si>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</si>
  <si>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</si>
  <si>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</si>
  <si>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</si>
  <si>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</si>
  <si>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</si>
  <si>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</si>
  <si>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</si>
  <si>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</si>
  <si>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</si>
  <si>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</si>
  <si>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</si>
  <si>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</si>
  <si>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</si>
  <si>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</si>
  <si>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</si>
  <si>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</si>
  <si>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</si>
  <si>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</si>
  <si>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</si>
  <si>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</si>
  <si>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</si>
  <si>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</si>
  <si>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</si>
  <si>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</si>
  <si>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</si>
  <si>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</si>
  <si>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</si>
  <si>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</si>
  <si>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</si>
  <si>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</si>
  <si>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</si>
  <si>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</si>
  <si>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</si>
  <si>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</si>
  <si>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</si>
  <si>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</si>
  <si>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</si>
  <si>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</si>
  <si>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</si>
  <si>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</si>
  <si>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</si>
  <si>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</si>
  <si>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</si>
  <si>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</si>
  <si>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</si>
  <si>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</si>
  <si>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</si>
  <si>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</si>
  <si>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</si>
  <si>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</si>
  <si>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</si>
  <si>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</si>
  <si>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</si>
  <si>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</si>
  <si>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</si>
  <si>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</si>
  <si>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</si>
  <si>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</si>
  <si>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</si>
  <si>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</si>
  <si>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</si>
  <si>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</si>
  <si>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</si>
  <si>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</si>
  <si>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</si>
  <si>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</si>
  <si>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</si>
  <si>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</si>
  <si>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</si>
  <si>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</si>
  <si>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</si>
  <si>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</si>
  <si>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</si>
  <si>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</si>
  <si>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</si>
  <si>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</si>
  <si>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</si>
  <si>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</si>
  <si>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</si>
  <si>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</si>
  <si>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</si>
  <si>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</si>
  <si>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</si>
  <si>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</si>
  <si>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</si>
  <si>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</si>
  <si>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</si>
  <si>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</si>
  <si>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</si>
  <si>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</si>
  <si>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</si>
  <si>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</si>
  <si>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</si>
  <si>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</si>
  <si>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</si>
  <si>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</si>
  <si>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</si>
  <si>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</si>
  <si>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</si>
  <si>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</si>
  <si>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</si>
  <si>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</si>
  <si>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</si>
  <si>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</si>
  <si>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</si>
  <si>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</si>
  <si>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</si>
  <si>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</si>
  <si>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</si>
  <si>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</si>
  <si>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</si>
  <si>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</si>
  <si>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</si>
  <si>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</si>
  <si>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</si>
  <si>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</si>
  <si>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</si>
  <si>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</si>
  <si>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</si>
  <si>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</si>
  <si>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</si>
  <si>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</si>
  <si>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</si>
  <si>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</si>
  <si>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</si>
  <si>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</si>
  <si>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</si>
  <si>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</si>
  <si>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</si>
  <si>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</si>
  <si>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</si>
  <si>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</si>
  <si>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</si>
  <si>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</si>
  <si>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</si>
  <si>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</si>
  <si>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</si>
  <si>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</si>
  <si>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</si>
  <si>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</si>
  <si>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</si>
  <si>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</si>
  <si>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</si>
  <si>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</si>
  <si>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</si>
  <si>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</si>
  <si>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</si>
  <si>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</si>
  <si>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</si>
  <si>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</si>
  <si>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</si>
  <si>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</si>
  <si>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</si>
  <si>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</si>
  <si>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</si>
  <si>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</si>
  <si>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</si>
  <si>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</si>
  <si>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</si>
  <si>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</si>
  <si>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</si>
  <si>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</si>
  <si>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</si>
  <si>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</si>
  <si>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</si>
  <si>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</si>
  <si>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</si>
  <si>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</si>
  <si>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</si>
  <si>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</si>
  <si>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</si>
  <si>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</si>
  <si>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</si>
  <si>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</si>
  <si>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</si>
  <si>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</si>
  <si>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</si>
  <si>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</si>
  <si>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</si>
  <si>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</si>
  <si>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</si>
  <si>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</si>
  <si>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</si>
  <si>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</si>
  <si>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</si>
  <si>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</si>
  <si>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</si>
  <si>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</si>
  <si>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</si>
  <si>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</si>
  <si>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</si>
  <si>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</si>
  <si>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</si>
  <si>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</si>
  <si>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</si>
  <si>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</si>
  <si>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</si>
  <si>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</si>
  <si>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</si>
  <si>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</si>
  <si>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</si>
  <si>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</si>
  <si>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</si>
  <si>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</si>
  <si>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</si>
  <si>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</si>
  <si>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</si>
  <si>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</si>
  <si>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</si>
  <si>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</si>
  <si>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</si>
  <si>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</si>
  <si>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</si>
  <si>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</si>
  <si>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</si>
  <si>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</si>
  <si>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</si>
  <si>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</si>
  <si>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</si>
  <si>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</si>
  <si>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</si>
  <si>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</si>
  <si>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</si>
  <si>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</si>
  <si>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</si>
  <si>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</si>
  <si>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</si>
  <si>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</si>
  <si>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</si>
  <si>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</si>
  <si>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</si>
  <si>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</si>
  <si>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</si>
  <si>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</si>
  <si>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</si>
  <si>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</si>
  <si>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</si>
  <si>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</si>
  <si>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</si>
  <si>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</si>
  <si>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</si>
  <si>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</si>
  <si>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</si>
  <si>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</si>
  <si>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</si>
  <si>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</si>
  <si>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</si>
  <si>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</si>
  <si>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</si>
  <si>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</si>
  <si>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</si>
  <si>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</si>
  <si>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</si>
  <si>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</si>
  <si>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</si>
  <si>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</si>
  <si>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</si>
  <si>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</si>
  <si>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</si>
  <si>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</si>
  <si>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</si>
  <si>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</si>
  <si>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</si>
  <si>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</si>
  <si>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</si>
  <si>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</si>
  <si>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</si>
  <si>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</si>
  <si>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</si>
  <si>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</si>
  <si>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</si>
  <si>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</si>
  <si>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</si>
  <si>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</si>
  <si>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</si>
  <si>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</si>
  <si>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</si>
  <si>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</si>
  <si>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</si>
  <si>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</si>
  <si>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</si>
  <si>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</si>
  <si>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</si>
  <si>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</si>
  <si>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</si>
  <si>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</si>
  <si>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</si>
  <si>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</si>
  <si>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</si>
  <si>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</si>
  <si>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</si>
  <si>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</si>
  <si>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</si>
  <si>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</si>
  <si>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</si>
  <si>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</si>
  <si>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</si>
  <si>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</si>
  <si>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</si>
  <si>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</si>
  <si>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</si>
  <si>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</si>
  <si>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</si>
  <si>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</si>
  <si>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</si>
  <si>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</si>
  <si>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</si>
  <si>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</si>
  <si>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</si>
  <si>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</si>
  <si>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</si>
  <si>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</si>
  <si>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</si>
  <si>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</si>
  <si>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</si>
  <si>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</si>
  <si>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</si>
  <si>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</si>
  <si>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</si>
  <si>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</si>
  <si>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</si>
  <si>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</si>
  <si>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</si>
  <si>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</si>
  <si>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</si>
  <si>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</si>
  <si>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</si>
  <si>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</si>
  <si>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</si>
  <si>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</si>
  <si>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</si>
  <si>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</si>
  <si>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</si>
  <si>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</si>
  <si>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</si>
  <si>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</si>
  <si>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</si>
  <si>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</si>
  <si>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</si>
  <si>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</si>
  <si>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</si>
  <si>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</si>
  <si>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</si>
  <si>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</si>
  <si>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</si>
  <si>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</si>
  <si>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</si>
  <si>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</si>
  <si>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</si>
  <si>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</si>
  <si>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</si>
  <si>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</si>
  <si>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</si>
  <si>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</si>
  <si>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</si>
  <si>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</si>
  <si>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</si>
  <si>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</si>
  <si>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</si>
  <si>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</si>
  <si>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</si>
  <si>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</si>
  <si>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</si>
  <si>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</si>
  <si>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</si>
  <si>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</si>
  <si>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</si>
  <si>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</si>
  <si>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</si>
  <si>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</si>
  <si>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</si>
  <si>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</si>
  <si>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</si>
  <si>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</si>
  <si>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</si>
  <si>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</si>
  <si>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</si>
  <si>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</si>
  <si>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</si>
  <si>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</si>
  <si>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</si>
  <si>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</si>
  <si>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</si>
  <si>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</si>
  <si>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</si>
  <si>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</si>
  <si>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</si>
  <si>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</si>
  <si>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</si>
  <si>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</si>
  <si>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</si>
  <si>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</si>
  <si>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</si>
  <si>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</si>
  <si>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</si>
  <si>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</si>
  <si>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</si>
  <si>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</si>
  <si>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</si>
  <si>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</si>
  <si>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</si>
  <si>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</si>
  <si>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</si>
  <si>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</si>
  <si>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</si>
  <si>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</si>
  <si>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</si>
  <si>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</si>
  <si>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</si>
  <si>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</si>
  <si>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</si>
  <si>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</si>
  <si>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</si>
  <si>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</si>
  <si>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</si>
  <si>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</si>
  <si>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</si>
  <si>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</si>
  <si>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</si>
  <si>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</si>
  <si>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</si>
  <si>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</si>
  <si>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</si>
  <si>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</si>
  <si>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</si>
  <si>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</si>
  <si>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</si>
  <si>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</si>
  <si>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</si>
  <si>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</si>
  <si>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</si>
  <si>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</si>
  <si>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</si>
  <si>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</si>
  <si>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</si>
  <si>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</si>
  <si>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</si>
  <si>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</si>
  <si>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</si>
  <si>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</si>
  <si>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</si>
  <si>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</si>
  <si>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</si>
  <si>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</si>
  <si>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</si>
  <si>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</si>
  <si>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</si>
  <si>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</si>
  <si>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</si>
  <si>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</si>
  <si>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</si>
  <si>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</si>
  <si>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</si>
  <si>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</si>
  <si>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</si>
  <si>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</si>
  <si>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</si>
  <si>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</si>
  <si>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</si>
  <si>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</si>
  <si>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</si>
  <si>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</si>
  <si>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</si>
  <si>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</si>
  <si>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</si>
  <si>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</si>
  <si>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</si>
  <si>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</si>
  <si>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</si>
  <si>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</si>
  <si>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</si>
  <si>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</si>
  <si>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</si>
  <si>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</si>
  <si>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</si>
  <si>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</si>
  <si>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</si>
  <si>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</si>
  <si>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</si>
  <si>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</si>
  <si>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</si>
  <si>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</si>
  <si>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</si>
  <si>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</si>
  <si>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</si>
  <si>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</si>
  <si>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</si>
  <si>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</si>
  <si>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</si>
  <si>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</si>
  <si>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</si>
  <si>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</si>
  <si>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</si>
  <si>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</si>
  <si>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</si>
  <si>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</si>
  <si>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</si>
  <si>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</si>
  <si>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</si>
  <si>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</si>
  <si>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</si>
  <si>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</si>
  <si>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</si>
  <si>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</si>
  <si>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</si>
  <si>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</si>
  <si>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</si>
  <si>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</si>
  <si>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</si>
  <si>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</si>
  <si>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</si>
  <si>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</si>
  <si>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</si>
  <si>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</si>
  <si>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</si>
  <si>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</si>
  <si>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</si>
  <si>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</si>
  <si>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</si>
  <si>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</si>
  <si>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</si>
  <si>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</si>
  <si>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</si>
  <si>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</si>
  <si>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</si>
  <si>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</si>
  <si>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</si>
  <si>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</si>
  <si>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</si>
  <si>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</si>
  <si>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</si>
  <si>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</si>
  <si>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</si>
  <si>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</si>
  <si>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</si>
  <si>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</si>
  <si>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</si>
  <si>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</si>
  <si>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</si>
  <si>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</si>
  <si>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</si>
  <si>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</si>
  <si>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</si>
  <si>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</si>
  <si>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</si>
  <si>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</si>
  <si>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</si>
  <si>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</si>
  <si>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</si>
  <si>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</si>
  <si>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</si>
  <si>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</si>
  <si>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</si>
  <si>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</si>
  <si>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</si>
  <si>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</si>
  <si>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</si>
  <si>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</si>
  <si>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</si>
  <si>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</si>
  <si>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</si>
  <si>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</si>
  <si>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</si>
  <si>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</si>
  <si>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</si>
  <si>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</si>
  <si>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</si>
  <si>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</si>
  <si>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</si>
  <si>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</si>
  <si>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</si>
  <si>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</si>
  <si>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</si>
  <si>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</si>
  <si>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</si>
  <si>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</si>
  <si>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</si>
  <si>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</si>
  <si>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</si>
  <si>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</si>
  <si>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</si>
  <si>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</si>
  <si>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</si>
  <si>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</si>
  <si>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</si>
  <si>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</si>
  <si>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</si>
  <si>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</si>
  <si>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</si>
  <si>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</si>
  <si>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</si>
  <si>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</si>
  <si>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</si>
  <si>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</si>
  <si>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</si>
  <si>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</si>
  <si>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</si>
  <si>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</si>
  <si>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</si>
  <si>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</si>
  <si>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</si>
  <si>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</si>
  <si>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</si>
  <si>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</si>
  <si>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</si>
  <si>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</si>
  <si>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</si>
  <si>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</si>
  <si>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</si>
  <si>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</si>
  <si>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</si>
  <si>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</si>
  <si>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</si>
  <si>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</si>
  <si>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</si>
  <si>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</si>
  <si>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</si>
  <si>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</si>
  <si>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</si>
  <si>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</si>
  <si>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</si>
  <si>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</si>
  <si>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</si>
  <si>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</si>
  <si>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</si>
  <si>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</si>
  <si>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</si>
  <si>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</si>
  <si>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</si>
  <si>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</si>
  <si>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</si>
  <si>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</si>
  <si>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</si>
  <si>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</si>
  <si>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</si>
  <si>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</si>
  <si>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</si>
  <si>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</si>
  <si>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</si>
  <si>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</si>
  <si>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</si>
  <si>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</si>
  <si>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</si>
  <si>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</si>
  <si>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</si>
  <si>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</si>
  <si>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</si>
  <si>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</si>
  <si>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</si>
  <si>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</si>
  <si>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</si>
  <si>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</si>
  <si>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</si>
  <si>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</si>
  <si>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</si>
  <si>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</si>
  <si>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</si>
  <si>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</si>
  <si>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</si>
  <si>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</si>
  <si>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</si>
  <si>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</si>
  <si>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</si>
  <si>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</si>
  <si>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</si>
  <si>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</si>
  <si>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</si>
  <si>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</si>
  <si>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</si>
  <si>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</si>
  <si>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</si>
  <si>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</si>
  <si>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</si>
  <si>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</si>
  <si>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</si>
  <si>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</si>
  <si>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</si>
  <si>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</si>
  <si>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</si>
  <si>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</si>
  <si>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</si>
  <si>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</si>
  <si>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</si>
  <si>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</si>
  <si>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</si>
  <si>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</si>
  <si>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</si>
  <si>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</si>
  <si>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</si>
  <si>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</si>
  <si>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</si>
  <si>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</si>
  <si>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</si>
  <si>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</si>
  <si>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</si>
  <si>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</si>
  <si>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</si>
  <si>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</si>
  <si>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</si>
  <si>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</si>
  <si>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</si>
  <si>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</si>
  <si>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</si>
  <si>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</si>
  <si>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</si>
  <si>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</si>
  <si>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</si>
  <si>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</si>
  <si>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</si>
  <si>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</si>
  <si>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</si>
  <si>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</si>
  <si>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</si>
  <si>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</si>
  <si>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</si>
  <si>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</si>
  <si>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</si>
  <si>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</si>
  <si>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</si>
  <si>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</si>
  <si>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</si>
  <si>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</si>
  <si>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</si>
  <si>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</si>
  <si>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</si>
  <si>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</si>
  <si>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</si>
  <si>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</si>
  <si>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</si>
  <si>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</si>
  <si>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</si>
  <si>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</si>
  <si>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</si>
  <si>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</si>
  <si>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</si>
  <si>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</si>
  <si>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</si>
  <si>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</si>
  <si>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</si>
  <si>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</si>
  <si>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</si>
  <si>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</si>
  <si>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</si>
  <si>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</si>
  <si>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</si>
  <si>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</si>
  <si>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</si>
  <si>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</si>
  <si>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</si>
  <si>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</si>
  <si>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</si>
  <si>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</si>
  <si>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</si>
  <si>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</si>
  <si>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</si>
  <si>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</si>
  <si>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</si>
  <si>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</si>
  <si>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</si>
  <si>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</si>
  <si>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</si>
  <si>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</si>
  <si>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</si>
  <si>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</si>
  <si>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</si>
  <si>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</si>
  <si>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</si>
  <si>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</si>
  <si>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</si>
  <si>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</si>
  <si>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</si>
  <si>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</si>
  <si>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</si>
  <si>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</si>
  <si>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</si>
  <si>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</si>
  <si>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</si>
  <si>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</si>
  <si>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</si>
  <si>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</si>
  <si>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</si>
  <si>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</si>
  <si>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</si>
  <si>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</si>
  <si>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</si>
  <si>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</si>
  <si>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</si>
  <si>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</si>
  <si>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</si>
  <si>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</si>
  <si>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</si>
  <si>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</si>
  <si>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</si>
  <si>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</si>
  <si>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</si>
  <si>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</si>
  <si>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</si>
  <si>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</si>
  <si>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</si>
  <si>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</si>
  <si>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</si>
  <si>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</si>
  <si>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</si>
  <si>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</si>
  <si>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</si>
  <si>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</si>
  <si>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</si>
  <si>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</si>
  <si>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</si>
  <si>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</si>
  <si>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</si>
  <si>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</si>
  <si>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</si>
  <si>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</si>
  <si>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</si>
  <si>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</si>
  <si>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</si>
  <si>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</si>
  <si>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</si>
  <si>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</si>
  <si>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</si>
  <si>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</si>
  <si>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</si>
  <si>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</si>
  <si>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</si>
  <si>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</si>
  <si>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</si>
  <si>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</si>
  <si>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</si>
  <si>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</si>
  <si>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</si>
  <si>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</si>
  <si>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</si>
  <si>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</si>
  <si>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</si>
  <si>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</si>
  <si>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</si>
  <si>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</si>
  <si>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</si>
  <si>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</si>
  <si>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</si>
  <si>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</si>
  <si>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</si>
  <si>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</si>
  <si>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</si>
  <si>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</si>
  <si>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</si>
  <si>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</si>
  <si>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</si>
  <si>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</si>
  <si>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</si>
  <si>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</si>
  <si>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</si>
  <si>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</si>
  <si>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</si>
  <si>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</si>
  <si>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</si>
  <si>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</si>
  <si>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</si>
  <si>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</si>
  <si>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</si>
  <si>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</si>
  <si>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</si>
  <si>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</si>
  <si>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</si>
  <si>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</si>
  <si>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</si>
  <si>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</si>
  <si>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</si>
  <si>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</si>
  <si>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</si>
  <si>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</si>
  <si>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</si>
  <si>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</si>
  <si>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</si>
  <si>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</si>
  <si>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</si>
  <si>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</si>
  <si>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</si>
  <si>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</si>
  <si>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</si>
  <si>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</si>
  <si>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</si>
  <si>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</si>
  <si>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</si>
  <si>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</si>
  <si>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</si>
  <si>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</si>
  <si>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</si>
  <si>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</si>
  <si>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</si>
  <si>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</si>
  <si>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</si>
  <si>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</si>
  <si>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</si>
  <si>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</si>
  <si>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</si>
  <si>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</si>
  <si>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</si>
  <si>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</si>
  <si>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</si>
  <si>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</si>
  <si>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</si>
  <si>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</si>
  <si>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</si>
  <si>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</si>
  <si>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</si>
  <si>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</si>
  <si>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</si>
  <si>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</si>
  <si>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</si>
  <si>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</si>
  <si>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</si>
  <si>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</si>
  <si>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</si>
  <si>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</si>
  <si>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</si>
  <si>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</si>
  <si>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</si>
  <si>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</si>
  <si>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</si>
  <si>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</si>
  <si>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</si>
  <si>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</si>
  <si>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</si>
  <si>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</si>
  <si>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</si>
  <si>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</si>
  <si>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</si>
  <si>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</si>
  <si>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</si>
  <si>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</si>
  <si>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</si>
  <si>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</si>
  <si>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</si>
  <si>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</si>
  <si>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</si>
  <si>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</si>
  <si>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</si>
  <si>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</si>
  <si>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</si>
  <si>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</si>
  <si>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</si>
  <si>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</si>
  <si>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</si>
  <si>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</si>
  <si>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</si>
  <si>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</si>
  <si>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</si>
  <si>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</si>
  <si>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</si>
  <si>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</si>
  <si>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</si>
  <si>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</si>
  <si>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</si>
  <si>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</si>
  <si>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</si>
  <si>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</si>
  <si>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</si>
  <si>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</si>
  <si>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</si>
  <si>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</si>
  <si>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</si>
  <si>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</si>
  <si>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</si>
  <si>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</si>
  <si>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</si>
  <si>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</si>
  <si>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</si>
  <si>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</si>
  <si>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</si>
  <si>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</si>
  <si>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</si>
  <si>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</si>
  <si>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</si>
  <si>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</si>
  <si>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</si>
  <si>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</si>
  <si>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</si>
  <si>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</si>
  <si>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</si>
  <si>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</si>
  <si>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</si>
  <si>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</si>
  <si>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</si>
  <si>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</si>
  <si>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</si>
  <si>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</si>
  <si>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</si>
  <si>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</si>
  <si>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</si>
  <si>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</si>
  <si>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</si>
  <si>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</si>
  <si>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</si>
  <si>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</si>
  <si>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</si>
  <si>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</si>
  <si>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</si>
  <si>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</si>
  <si>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</si>
  <si>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</si>
  <si>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</si>
  <si>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</si>
  <si>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</si>
  <si>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</si>
  <si>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</si>
  <si>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</si>
  <si>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</si>
  <si>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</si>
  <si>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</si>
  <si>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</si>
  <si>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</si>
  <si>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</si>
  <si>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</si>
  <si>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</si>
  <si>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</si>
  <si>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</si>
  <si>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</si>
  <si>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</si>
  <si>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</si>
  <si>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</si>
  <si>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</si>
  <si>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</si>
  <si>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</si>
  <si>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</si>
  <si>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</si>
  <si>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</si>
  <si>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</si>
  <si>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</si>
  <si>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</si>
  <si>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</si>
  <si>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</si>
  <si>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</si>
  <si>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</si>
  <si>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</si>
  <si>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</si>
  <si>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</si>
  <si>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</si>
  <si>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</si>
  <si>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</si>
  <si>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</si>
  <si>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</si>
  <si>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</si>
  <si>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</si>
  <si>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</si>
  <si>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</si>
  <si>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</si>
  <si>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</si>
  <si>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</si>
  <si>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</si>
  <si>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</si>
  <si>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</si>
  <si>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</si>
  <si>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</si>
  <si>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</si>
  <si>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</si>
  <si>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</si>
  <si>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</si>
  <si>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</si>
  <si>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</si>
  <si>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</si>
  <si>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</si>
  <si>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</si>
  <si>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</si>
  <si>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</si>
  <si>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</si>
  <si>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</si>
  <si>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</si>
  <si>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</si>
  <si>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</si>
  <si>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</si>
  <si>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</si>
  <si>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</si>
  <si>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</si>
  <si>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</si>
  <si>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</si>
  <si>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</si>
  <si>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</si>
  <si>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</si>
  <si>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</si>
  <si>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</si>
  <si>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</si>
  <si>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</si>
  <si>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</si>
  <si>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</si>
  <si>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</si>
  <si>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</si>
  <si>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</si>
  <si>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</si>
  <si>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</si>
  <si>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</si>
  <si>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</si>
  <si>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</si>
  <si>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</si>
  <si>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</si>
  <si>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</si>
  <si>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</si>
  <si>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</si>
  <si>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</si>
  <si>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</si>
  <si>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</si>
  <si>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</si>
  <si>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</si>
  <si>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</si>
  <si>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</si>
  <si>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</si>
  <si>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</si>
  <si>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</si>
  <si>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</si>
  <si>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</si>
  <si>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</si>
  <si>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</si>
  <si>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</si>
  <si>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</si>
  <si>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</si>
  <si>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</si>
  <si>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</si>
  <si>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</si>
  <si>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</si>
  <si>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</si>
  <si>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</si>
  <si>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</si>
  <si>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</si>
  <si>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</si>
  <si>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</si>
  <si>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</si>
  <si>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</si>
  <si>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</si>
  <si>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</si>
  <si>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</si>
  <si>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</si>
  <si>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</si>
  <si>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</si>
  <si>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</si>
  <si>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</si>
  <si>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</si>
  <si>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</si>
  <si>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</si>
  <si>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</si>
  <si>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</si>
  <si>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</si>
  <si>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</si>
  <si>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</si>
  <si>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</si>
  <si>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</si>
  <si>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</si>
  <si>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</si>
  <si>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</si>
  <si>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</si>
  <si>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</si>
  <si>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</si>
  <si>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</si>
  <si>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</si>
  <si>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</si>
  <si>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</si>
  <si>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</si>
  <si>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</si>
  <si>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</si>
  <si>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</si>
  <si>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</si>
  <si>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</si>
  <si>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</si>
  <si>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</si>
  <si>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</si>
  <si>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</si>
  <si>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</si>
  <si>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</si>
  <si>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</si>
  <si>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</si>
  <si>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</si>
  <si>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</si>
  <si>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</si>
  <si>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</si>
  <si>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</si>
  <si>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</si>
  <si>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</si>
  <si>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</si>
  <si>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</si>
  <si>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</si>
  <si>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</si>
  <si>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</si>
  <si>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</si>
  <si>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</si>
  <si>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</si>
  <si>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</si>
  <si>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</si>
  <si>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</si>
  <si>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</si>
  <si>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</si>
  <si>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</si>
  <si>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</si>
  <si>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</si>
  <si>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</si>
  <si>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</si>
  <si>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</si>
  <si>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</si>
  <si>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</si>
  <si>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</si>
  <si>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</si>
  <si>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</si>
  <si>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</si>
  <si>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</si>
  <si>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</si>
  <si>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</si>
  <si>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</si>
  <si>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</si>
  <si>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</si>
  <si>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</si>
  <si>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</si>
  <si>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</si>
  <si>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</si>
  <si>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</si>
  <si>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</si>
  <si>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</si>
  <si>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</si>
  <si>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</si>
  <si>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</si>
  <si>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</si>
  <si>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</si>
  <si>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</si>
  <si>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</si>
  <si>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</si>
  <si>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</si>
  <si>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</si>
  <si>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</si>
  <si>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</si>
  <si>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</si>
  <si>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</si>
  <si>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</si>
  <si>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</si>
  <si>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</si>
  <si>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</si>
  <si>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</si>
  <si>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</si>
  <si>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</si>
  <si>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</si>
  <si>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</si>
  <si>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</si>
  <si>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</si>
  <si>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</si>
  <si>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</si>
  <si>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</si>
  <si>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</si>
  <si>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</si>
  <si>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</si>
  <si>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</si>
  <si>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</si>
  <si>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</si>
  <si>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</si>
  <si>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</si>
  <si>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</si>
  <si>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</si>
  <si>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</si>
  <si>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</si>
  <si>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</si>
  <si>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</si>
  <si>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</si>
  <si>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</si>
  <si>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</si>
  <si>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</si>
  <si>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</si>
  <si>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</si>
  <si>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</si>
  <si>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</si>
  <si>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</si>
  <si>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</si>
  <si>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</si>
  <si>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</si>
  <si>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</si>
  <si>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</si>
  <si>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</si>
  <si>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</si>
  <si>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</si>
  <si>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</si>
  <si>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</si>
  <si>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</si>
  <si>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</si>
  <si>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</si>
  <si>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</si>
  <si>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</si>
  <si>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</si>
  <si>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</si>
  <si>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</si>
  <si>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</si>
  <si>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</si>
  <si>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</si>
  <si>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</si>
  <si>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</si>
  <si>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</si>
  <si>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</si>
  <si>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</si>
  <si>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</si>
  <si>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</si>
  <si>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</si>
  <si>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</si>
  <si>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</si>
  <si>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</si>
  <si>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</si>
  <si>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</si>
  <si>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</si>
  <si>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</si>
  <si>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</si>
  <si>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</si>
  <si>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</si>
  <si>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</si>
  <si>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</si>
  <si>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</si>
  <si>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</si>
  <si>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</si>
  <si>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</si>
  <si>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</si>
  <si>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</si>
  <si>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</si>
  <si>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</si>
  <si>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</si>
  <si>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</si>
  <si>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</si>
  <si>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</si>
  <si>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</si>
  <si>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</si>
  <si>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</si>
  <si>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</si>
  <si>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</si>
  <si>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</si>
  <si>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</si>
  <si>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</si>
  <si>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</si>
  <si>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</si>
  <si>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</si>
  <si>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</si>
  <si>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</si>
  <si>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</si>
  <si>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</si>
  <si>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</si>
  <si>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</si>
  <si>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</si>
  <si>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</si>
  <si>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</si>
  <si>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</si>
  <si>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</si>
  <si>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</si>
  <si>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</si>
  <si>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</si>
  <si>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</si>
  <si>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</si>
  <si>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</si>
  <si>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</si>
  <si>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</si>
  <si>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</si>
  <si>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</si>
  <si>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</si>
  <si>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</si>
  <si>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</si>
  <si>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</si>
  <si>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</si>
  <si>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</si>
  <si>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</si>
  <si>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</si>
  <si>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</si>
  <si>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</si>
  <si>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</si>
  <si>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</si>
  <si>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</si>
  <si>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</si>
  <si>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</si>
  <si>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</si>
  <si>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</si>
  <si>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</si>
  <si>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</si>
  <si>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</si>
  <si>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</si>
  <si>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</si>
  <si>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</si>
  <si>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</si>
  <si>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</si>
  <si>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</si>
  <si>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</si>
  <si>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</si>
  <si>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</si>
  <si>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</si>
  <si>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</si>
  <si>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</si>
  <si>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</si>
  <si>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</si>
  <si>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</si>
  <si>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</si>
  <si>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</si>
  <si>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</si>
  <si>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</si>
  <si>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</si>
  <si>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</si>
  <si>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</si>
  <si>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</si>
  <si>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</si>
  <si>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</si>
  <si>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</si>
  <si>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</si>
  <si>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</si>
  <si>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</si>
  <si>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</si>
  <si>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</si>
  <si>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</si>
  <si>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</si>
  <si>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</si>
  <si>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</si>
  <si>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</si>
  <si>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</si>
  <si>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</si>
  <si>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</si>
  <si>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</si>
  <si>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</si>
  <si>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</si>
  <si>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</si>
  <si>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</si>
  <si>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</si>
  <si>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</si>
  <si>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</si>
  <si>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</si>
  <si>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</si>
  <si>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</si>
  <si>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</si>
  <si>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</si>
  <si>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</si>
  <si>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</si>
  <si>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</si>
  <si>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</si>
  <si>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</si>
  <si>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</si>
  <si>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</si>
  <si>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</si>
  <si>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</si>
  <si>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</si>
  <si>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</si>
  <si>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</si>
  <si>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</si>
  <si>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</si>
  <si>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</si>
  <si>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</si>
  <si>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</si>
  <si>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</si>
  <si>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</si>
  <si>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</si>
  <si>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</si>
  <si>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</si>
  <si>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</si>
  <si>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</si>
  <si>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</si>
  <si>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</si>
  <si>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</si>
  <si>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</si>
  <si>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</si>
  <si>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</si>
  <si>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</si>
  <si>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</si>
  <si>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</si>
  <si>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</si>
  <si>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</si>
  <si>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</si>
  <si>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</si>
  <si>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</si>
  <si>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</si>
  <si>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</si>
  <si>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</si>
  <si>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</si>
  <si>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</si>
  <si>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</si>
  <si>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</si>
  <si>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</si>
  <si>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</si>
  <si>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</si>
  <si>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</si>
  <si>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</si>
  <si>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</si>
  <si>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</si>
  <si>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</si>
  <si>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</si>
  <si>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</si>
  <si>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</si>
  <si>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</si>
  <si>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</si>
  <si>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</si>
  <si>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</si>
  <si>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</si>
  <si>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</si>
  <si>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</si>
  <si>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</si>
  <si>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</si>
  <si>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</si>
  <si>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</si>
  <si>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</si>
  <si>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</si>
  <si>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</si>
  <si>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</si>
  <si>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</si>
  <si>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</si>
  <si>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</si>
  <si>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</si>
  <si>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</si>
  <si>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</si>
  <si>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</si>
  <si>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</si>
  <si>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</si>
  <si>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</si>
  <si>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</si>
  <si>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</si>
  <si>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</si>
  <si>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</si>
  <si>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</si>
  <si>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</si>
  <si>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</si>
  <si>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</si>
  <si>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</si>
  <si>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</si>
  <si>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</si>
  <si>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</si>
  <si>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</si>
  <si>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</si>
  <si>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</si>
  <si>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</si>
  <si>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</si>
  <si>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</si>
  <si>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</si>
  <si>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</si>
  <si>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</si>
  <si>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</si>
  <si>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</si>
  <si>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</si>
  <si>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</si>
  <si>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</si>
  <si>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</si>
  <si>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</si>
  <si>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</si>
  <si>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</si>
  <si>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</si>
  <si>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</si>
  <si>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</si>
  <si>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</si>
  <si>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</si>
  <si>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</si>
  <si>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</si>
  <si>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</si>
  <si>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</si>
  <si>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</si>
  <si>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</si>
  <si>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</si>
  <si>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</si>
  <si>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</si>
  <si>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</si>
  <si>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</si>
  <si>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</si>
  <si>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</si>
  <si>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</si>
  <si>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</si>
  <si>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</si>
  <si>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</si>
  <si>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</si>
  <si>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</si>
  <si>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</si>
  <si>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</si>
  <si>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</si>
  <si>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</si>
  <si>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</si>
  <si>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</si>
  <si>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</si>
  <si>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</si>
  <si>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</si>
  <si>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</si>
  <si>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</si>
  <si>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</si>
  <si>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</si>
  <si>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</si>
  <si>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</si>
  <si>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</si>
  <si>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</si>
  <si>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</si>
  <si>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</si>
  <si>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</si>
  <si>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</si>
  <si>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</si>
  <si>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</si>
  <si>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</si>
  <si>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</si>
  <si>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</si>
  <si>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</si>
  <si>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</si>
  <si>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</si>
  <si>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</si>
  <si>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</si>
  <si>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</si>
  <si>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</si>
  <si>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</si>
  <si>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</si>
  <si>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</si>
  <si>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</si>
  <si>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</si>
  <si>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</si>
  <si>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</si>
  <si>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</si>
  <si>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</si>
  <si>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</si>
  <si>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</si>
  <si>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</si>
  <si>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</si>
  <si>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</si>
  <si>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</si>
  <si>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</si>
  <si>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</si>
  <si>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</si>
  <si>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</si>
  <si>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</si>
  <si>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</si>
  <si>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</si>
  <si>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</si>
  <si>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</si>
  <si>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</si>
  <si>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</si>
  <si>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</si>
  <si>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</si>
  <si>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</si>
  <si>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</si>
  <si>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</si>
  <si>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</si>
  <si>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</si>
  <si>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</si>
  <si>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</si>
  <si>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</si>
  <si>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</si>
  <si>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</si>
  <si>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</si>
  <si>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</si>
  <si>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</si>
  <si>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</si>
  <si>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</si>
  <si>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</si>
  <si>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</si>
  <si>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</si>
  <si>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</si>
  <si>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</si>
  <si>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</si>
  <si>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</si>
  <si>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</si>
  <si>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</si>
  <si>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</si>
  <si>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</si>
  <si>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</si>
  <si>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</si>
  <si>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</si>
  <si>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</si>
  <si>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</si>
  <si>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</si>
  <si>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</si>
  <si>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</si>
  <si>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</si>
  <si>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</si>
  <si>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</si>
  <si>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</si>
  <si>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</si>
  <si>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</si>
  <si>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</si>
  <si>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</si>
  <si>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</si>
  <si>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</si>
  <si>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</si>
  <si>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</si>
  <si>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</si>
  <si>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</si>
  <si>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</si>
  <si>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</si>
  <si>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</si>
  <si>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</si>
  <si>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</si>
  <si>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</si>
  <si>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</si>
  <si>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</si>
  <si>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</si>
  <si>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</si>
  <si>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</si>
  <si>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</si>
  <si>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</si>
  <si>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</si>
  <si>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</si>
  <si>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</si>
  <si>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</si>
  <si>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</si>
  <si>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</si>
  <si>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</si>
  <si>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</si>
  <si>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</si>
  <si>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</si>
  <si>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</si>
  <si>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</si>
  <si>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</si>
  <si>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</si>
  <si>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</si>
  <si>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</si>
  <si>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</si>
  <si>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</si>
  <si>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</si>
  <si>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</si>
  <si>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</si>
  <si>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</si>
  <si>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</si>
  <si>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</si>
  <si>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</si>
  <si>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</si>
  <si>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</si>
  <si>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</si>
  <si>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</si>
  <si>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</si>
  <si>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</si>
  <si>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</si>
  <si>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</si>
  <si>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</si>
  <si>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</si>
  <si>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</si>
  <si>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</si>
  <si>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</si>
  <si>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</si>
  <si>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</si>
  <si>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</si>
  <si>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</si>
  <si>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</si>
  <si>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</si>
  <si>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</si>
  <si>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</si>
  <si>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</si>
  <si>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</si>
  <si>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</si>
  <si>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</si>
  <si>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</si>
  <si>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</si>
  <si>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</si>
  <si>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</si>
  <si>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</si>
  <si>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</si>
  <si>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</si>
  <si>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</si>
  <si>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</si>
  <si>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</si>
  <si>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</si>
  <si>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</si>
  <si>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</si>
  <si>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</si>
  <si>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</si>
  <si>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</si>
  <si>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</si>
  <si>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</si>
  <si>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</si>
  <si>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</si>
  <si>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</si>
  <si>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</si>
  <si>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</si>
  <si>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</si>
  <si>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</si>
  <si>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</si>
  <si>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</si>
  <si>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</si>
  <si>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</si>
  <si>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</si>
  <si>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</si>
  <si>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</si>
  <si>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</si>
  <si>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</si>
  <si>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</si>
  <si>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</si>
  <si>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</si>
  <si>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</si>
  <si>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</si>
  <si>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</si>
  <si>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</si>
  <si>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</si>
  <si>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</si>
  <si>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</si>
  <si>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</si>
  <si>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</si>
  <si>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</si>
  <si>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</si>
  <si>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</si>
  <si>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</si>
  <si>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</si>
  <si>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</si>
  <si>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</si>
  <si>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</si>
  <si>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</si>
  <si>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</si>
  <si>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</si>
  <si>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</si>
  <si>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</si>
  <si>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</si>
  <si>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</si>
  <si>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</si>
  <si>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</si>
  <si>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</si>
  <si>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</si>
  <si>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</si>
  <si>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</si>
  <si>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</si>
  <si>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</si>
  <si>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</si>
  <si>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</si>
  <si>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</si>
  <si>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</si>
  <si>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</si>
  <si>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</si>
  <si>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</si>
  <si>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</si>
  <si>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</si>
  <si>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</si>
  <si>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</si>
  <si>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</si>
  <si>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</si>
  <si>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</si>
  <si>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</si>
  <si>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</si>
  <si>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</si>
  <si>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</si>
  <si>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</si>
  <si>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</si>
  <si>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</si>
  <si>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</si>
  <si>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</si>
  <si>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</si>
  <si>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</si>
  <si>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</si>
  <si>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</si>
  <si>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</si>
  <si>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</si>
  <si>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</si>
  <si>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</si>
  <si>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</si>
  <si>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</si>
  <si>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</si>
  <si>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</si>
  <si>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</si>
  <si>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</si>
  <si>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</si>
  <si>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</si>
  <si>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</si>
  <si>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</si>
  <si>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</si>
  <si>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</si>
  <si>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</si>
  <si>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</si>
  <si>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</si>
  <si>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</si>
  <si>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</si>
  <si>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</si>
  <si>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</si>
  <si>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</si>
  <si>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</si>
  <si>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</si>
  <si>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</si>
  <si>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</si>
  <si>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</si>
  <si>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</si>
  <si>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</si>
  <si>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</si>
  <si>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</si>
  <si>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</si>
  <si>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</si>
  <si>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</si>
  <si>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</si>
  <si>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</si>
  <si>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</si>
  <si>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</si>
  <si>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</si>
  <si>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</si>
  <si>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</si>
  <si>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</si>
  <si>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</si>
  <si>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</si>
  <si>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</si>
  <si>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</si>
  <si>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</si>
  <si>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</si>
  <si>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</si>
  <si>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</si>
  <si>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</si>
  <si>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</si>
  <si>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</si>
  <si>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</si>
  <si>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</si>
  <si>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</si>
  <si>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</si>
  <si>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</si>
  <si>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</si>
  <si>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</si>
  <si>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</si>
  <si>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</si>
  <si>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</si>
  <si>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</si>
  <si>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</si>
  <si>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</si>
  <si>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</si>
  <si>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</si>
  <si>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</si>
  <si>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</si>
  <si>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</si>
  <si>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</si>
  <si>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</si>
  <si>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</si>
  <si>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</si>
  <si>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</si>
  <si>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</si>
  <si>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</si>
  <si>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</si>
  <si>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</si>
  <si>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</si>
  <si>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</si>
  <si>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</si>
  <si>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</si>
  <si>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</si>
  <si>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</si>
  <si>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</si>
  <si>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</si>
  <si>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</si>
  <si>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</si>
  <si>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</si>
  <si>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</si>
  <si>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</si>
  <si>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</si>
  <si>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</si>
  <si>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</si>
  <si>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</si>
  <si>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</si>
  <si>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</si>
  <si>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</si>
  <si>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</si>
  <si>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</si>
  <si>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</si>
  <si>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</si>
  <si>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</si>
  <si>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</si>
  <si>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</si>
  <si>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</si>
  <si>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</si>
  <si>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</si>
  <si>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</si>
  <si>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</si>
  <si>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</si>
  <si>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</si>
  <si>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</si>
  <si>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</si>
  <si>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</si>
  <si>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</si>
  <si>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</si>
  <si>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</si>
  <si>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</si>
  <si>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</si>
  <si>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</si>
  <si>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</si>
  <si>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</si>
  <si>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</si>
  <si>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</si>
  <si>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</si>
  <si>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</si>
  <si>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</si>
  <si>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</si>
  <si>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</si>
  <si>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</si>
  <si>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</si>
  <si>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</si>
  <si>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</si>
  <si>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</si>
  <si>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</si>
  <si>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</si>
  <si>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</si>
  <si>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</si>
  <si>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</si>
  <si>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</si>
  <si>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</si>
  <si>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</si>
  <si>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</si>
  <si>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</si>
  <si>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</si>
  <si>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</si>
  <si>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</si>
  <si>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</si>
  <si>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</si>
  <si>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</si>
  <si>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</si>
  <si>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</si>
  <si>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</si>
  <si>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</si>
  <si>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</si>
  <si>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</si>
  <si>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</si>
  <si>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</si>
  <si>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</si>
  <si>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</si>
  <si>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</si>
  <si>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</si>
  <si>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</si>
  <si>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</si>
  <si>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</si>
  <si>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</si>
  <si>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</si>
  <si>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</si>
  <si>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</si>
  <si>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</si>
  <si>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</si>
  <si>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</si>
  <si>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</si>
  <si>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</si>
  <si>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</si>
  <si>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</si>
  <si>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</si>
  <si>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</si>
  <si>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</si>
  <si>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</si>
  <si>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</si>
  <si>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</si>
  <si>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</si>
  <si>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</si>
  <si>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</si>
  <si>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</si>
  <si>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</si>
  <si>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</si>
  <si>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</si>
  <si>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</si>
  <si>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</si>
  <si>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</si>
  <si>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</si>
  <si>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</si>
  <si>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</si>
  <si>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</si>
  <si>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</si>
  <si>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</si>
  <si>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</si>
  <si>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</si>
  <si>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</si>
  <si>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</si>
  <si>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</si>
  <si>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</si>
  <si>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</si>
  <si>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</si>
  <si>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</si>
  <si>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</si>
  <si>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</si>
  <si>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</si>
  <si>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</si>
  <si>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</si>
  <si>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</si>
  <si>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</si>
  <si>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</si>
  <si>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</si>
  <si>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</si>
  <si>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</si>
  <si>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</si>
  <si>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</si>
  <si>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</si>
  <si>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</si>
  <si>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</si>
  <si>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</si>
  <si>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</si>
  <si>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</si>
  <si>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</si>
  <si>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</si>
  <si>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</si>
  <si>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</si>
  <si>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</si>
  <si>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</si>
  <si>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</si>
  <si>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</si>
  <si>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</si>
  <si>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</si>
  <si>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</si>
  <si>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</si>
  <si>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</si>
  <si>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</si>
  <si>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</si>
  <si>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</si>
  <si>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</si>
  <si>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</si>
  <si>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</si>
  <si>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</si>
  <si>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</si>
  <si>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</si>
  <si>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</si>
  <si>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</si>
  <si>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</si>
  <si>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</si>
  <si>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</si>
  <si>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</si>
  <si>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</si>
  <si>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</si>
  <si>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</si>
  <si>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</si>
  <si>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</si>
  <si>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</si>
  <si>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</si>
  <si>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</si>
  <si>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</si>
  <si>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</si>
  <si>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</si>
  <si>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</si>
  <si>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</si>
  <si>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</si>
  <si>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</si>
  <si>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</si>
  <si>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</si>
  <si>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</si>
  <si>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</si>
  <si>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</si>
  <si>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</si>
  <si>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</si>
  <si>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</si>
  <si>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</si>
  <si>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</si>
  <si>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</si>
  <si>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</si>
  <si>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</si>
  <si>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</si>
  <si>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</si>
  <si>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</si>
  <si>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</si>
  <si>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</si>
  <si>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</si>
  <si>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</si>
  <si>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</si>
  <si>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</si>
  <si>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</si>
  <si>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</si>
  <si>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</si>
  <si>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</si>
  <si>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</si>
  <si>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</si>
  <si>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</si>
  <si>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</si>
  <si>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</si>
  <si>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</si>
  <si>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</si>
  <si>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</si>
  <si>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</si>
  <si>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</si>
  <si>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</si>
  <si>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</si>
  <si>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</si>
  <si>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</si>
  <si>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</si>
  <si>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</si>
  <si>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</si>
  <si>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</si>
  <si>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</si>
  <si>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</si>
  <si>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</si>
  <si>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</si>
  <si>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</si>
  <si>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</si>
  <si>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</si>
  <si>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</si>
  <si>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</si>
  <si>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</si>
  <si>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</si>
  <si>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</si>
  <si>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</si>
  <si>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</si>
  <si>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</si>
  <si>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</si>
  <si>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</si>
  <si>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</si>
  <si>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</si>
  <si>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</si>
  <si>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</si>
  <si>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</si>
  <si>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</si>
  <si>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</si>
  <si>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</si>
  <si>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</si>
  <si>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</si>
  <si>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</si>
  <si>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</si>
  <si>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</si>
  <si>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</si>
  <si>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</si>
  <si>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</si>
  <si>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</si>
  <si>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</si>
  <si>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</si>
  <si>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</si>
  <si>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</si>
  <si>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</si>
  <si>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</si>
  <si>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</si>
  <si>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</si>
  <si>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</si>
  <si>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</si>
  <si>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</si>
  <si>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</si>
  <si>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</si>
  <si>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</si>
  <si>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</si>
  <si>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</si>
  <si>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</si>
  <si>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</si>
  <si>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</si>
  <si>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</si>
  <si>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</si>
  <si>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</si>
  <si>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</si>
  <si>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</si>
  <si>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</si>
  <si>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</si>
  <si>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</si>
  <si>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</si>
  <si>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</si>
  <si>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</si>
  <si>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</si>
  <si>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</si>
  <si>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</si>
  <si>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</si>
  <si>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</si>
  <si>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</si>
  <si>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</si>
  <si>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</si>
  <si>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</si>
  <si>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</si>
  <si>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</si>
  <si>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</si>
  <si>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</si>
  <si>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</si>
  <si>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</si>
  <si>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</si>
  <si>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</si>
  <si>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</si>
  <si>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</si>
  <si>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</si>
  <si>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</si>
  <si>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</si>
  <si>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</si>
  <si>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</si>
  <si>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</si>
  <si>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</si>
  <si>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</si>
  <si>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</si>
  <si>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</si>
  <si>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</si>
  <si>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</si>
  <si>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</si>
  <si>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</si>
  <si>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</si>
  <si>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</si>
  <si>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</si>
  <si>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</si>
  <si>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</si>
  <si>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</si>
  <si>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</si>
  <si>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</si>
  <si>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</si>
  <si>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</si>
  <si>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</si>
  <si>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</si>
  <si>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</si>
  <si>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</si>
  <si>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</si>
  <si>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</si>
  <si>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</si>
  <si>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</si>
  <si>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</si>
  <si>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</si>
  <si>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</si>
  <si>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</si>
  <si>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</si>
  <si>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</si>
  <si>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</si>
  <si>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</si>
  <si>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</si>
  <si>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</si>
  <si>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</si>
  <si>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</si>
  <si>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</si>
  <si>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</si>
  <si>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</si>
  <si>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</si>
  <si>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</si>
  <si>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</si>
  <si>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</si>
  <si>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</si>
  <si>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</si>
  <si>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</si>
  <si>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</si>
  <si>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</si>
  <si>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</si>
  <si>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</si>
  <si>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</si>
  <si>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</si>
  <si>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</si>
  <si>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</si>
  <si>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</si>
  <si>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</si>
  <si>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</si>
  <si>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</si>
  <si>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</si>
  <si>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</si>
  <si>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</si>
  <si>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</si>
  <si>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</si>
  <si>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</si>
  <si>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</si>
  <si>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</si>
  <si>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</si>
  <si>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</si>
  <si>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</si>
  <si>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</si>
  <si>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</si>
  <si>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</si>
  <si>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</si>
  <si>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</si>
  <si>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</si>
  <si>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</si>
  <si>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</si>
  <si>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</si>
  <si>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</si>
  <si>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</si>
  <si>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</si>
  <si>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</si>
  <si>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</si>
  <si>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</si>
  <si>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</si>
  <si>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</si>
  <si>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</si>
  <si>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</si>
  <si>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</si>
  <si>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</si>
  <si>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</si>
  <si>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</si>
  <si>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</si>
  <si>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</si>
  <si>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</si>
  <si>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</si>
  <si>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</si>
  <si>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</si>
  <si>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</si>
  <si>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</si>
  <si>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</si>
  <si>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</si>
  <si>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</si>
  <si>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</si>
  <si>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</si>
  <si>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</si>
  <si>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</si>
  <si>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</si>
  <si>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</si>
  <si>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</si>
  <si>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</si>
  <si>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</si>
  <si>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</si>
  <si>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</si>
  <si>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</si>
  <si>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</si>
  <si>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</si>
  <si>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</si>
  <si>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</si>
  <si>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</si>
  <si>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</si>
  <si>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</si>
  <si>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</si>
  <si>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</si>
  <si>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</si>
  <si>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</si>
  <si>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</si>
  <si>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</si>
  <si>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</si>
  <si>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</si>
  <si>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</si>
  <si>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</si>
  <si>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</si>
  <si>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</si>
  <si>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</si>
  <si>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</si>
  <si>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</si>
  <si>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</si>
  <si>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</si>
  <si>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</si>
  <si>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</si>
  <si>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</si>
  <si>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</si>
  <si>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</si>
  <si>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</si>
  <si>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</si>
  <si>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</si>
  <si>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</si>
  <si>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</si>
  <si>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</si>
  <si>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</si>
  <si>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</si>
  <si>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</si>
  <si>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</si>
  <si>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</si>
  <si>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</si>
  <si>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</si>
  <si>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</si>
  <si>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</si>
  <si>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</si>
  <si>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</si>
  <si>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</si>
  <si>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</si>
  <si>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</si>
  <si>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</si>
  <si>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</si>
  <si>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</si>
  <si>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</si>
  <si>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</si>
  <si>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</si>
  <si>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</si>
  <si>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</si>
  <si>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</si>
  <si>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</si>
  <si>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</si>
  <si>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</si>
  <si>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</si>
  <si>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</si>
  <si>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</si>
  <si>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</si>
  <si>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</si>
  <si>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</si>
  <si>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</si>
  <si>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</si>
  <si>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</si>
  <si>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</si>
  <si>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</si>
  <si>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</si>
  <si>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</si>
  <si>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</si>
  <si>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</si>
  <si>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</si>
  <si>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</si>
  <si>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</si>
  <si>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</si>
  <si>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</si>
  <si>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</si>
  <si>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</si>
  <si>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</si>
  <si>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</si>
  <si>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</si>
  <si>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</si>
  <si>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</si>
  <si>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</si>
  <si>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</si>
  <si>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</si>
  <si>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</si>
  <si>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</si>
  <si>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</si>
  <si>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</si>
  <si>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</si>
  <si>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</si>
  <si>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</si>
  <si>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</si>
  <si>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</si>
  <si>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</si>
  <si>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</si>
  <si>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</si>
  <si>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</si>
  <si>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</si>
  <si>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</si>
  <si>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</si>
  <si>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</si>
  <si>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</si>
  <si>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</si>
  <si>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</si>
  <si>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</si>
  <si>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</si>
  <si>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</si>
  <si>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</si>
  <si>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</si>
  <si>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</si>
  <si>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</si>
  <si>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</si>
  <si>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</si>
  <si>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</si>
  <si>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</si>
  <si>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</si>
  <si>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</si>
  <si>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</si>
  <si>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</si>
  <si>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</si>
  <si>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</si>
  <si>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</si>
  <si>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</si>
  <si>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</si>
  <si>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</si>
  <si>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</si>
  <si>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</si>
  <si>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</si>
  <si>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</si>
  <si>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</si>
  <si>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</si>
  <si>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</si>
  <si>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</si>
  <si>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</si>
  <si>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</si>
  <si>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</si>
  <si>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</si>
  <si>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</si>
  <si>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</si>
  <si>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</si>
  <si>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</si>
  <si>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</si>
  <si>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</si>
  <si>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</si>
  <si>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</si>
  <si>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</si>
  <si>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</si>
  <si>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</si>
  <si>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</si>
  <si>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</si>
  <si>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</si>
  <si>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</si>
  <si>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</si>
  <si>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</si>
  <si>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</si>
  <si>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</si>
  <si>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</si>
  <si>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</si>
  <si>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</si>
  <si>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</si>
  <si>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</si>
  <si>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</si>
  <si>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</si>
  <si>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</si>
  <si>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</si>
  <si>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</si>
  <si>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</si>
  <si>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</si>
  <si>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</si>
  <si>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</si>
  <si>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</si>
  <si>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</si>
  <si>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</si>
  <si>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</si>
  <si>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</si>
  <si>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</si>
  <si>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</si>
  <si>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</si>
  <si>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</si>
  <si>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</si>
  <si>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</si>
  <si>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</si>
  <si>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</si>
  <si>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</si>
  <si>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</si>
  <si>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</si>
  <si>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</si>
  <si>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</si>
  <si>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</si>
  <si>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</si>
  <si>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</si>
  <si>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</si>
  <si>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</si>
  <si>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</si>
  <si>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</si>
  <si>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</si>
  <si>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</si>
  <si>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</si>
  <si>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</si>
  <si>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</si>
  <si>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</si>
  <si>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</si>
  <si>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</si>
  <si>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</si>
  <si>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</si>
  <si>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</si>
  <si>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</si>
  <si>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</si>
  <si>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</si>
  <si>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</si>
  <si>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</si>
  <si>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</si>
  <si>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</si>
  <si>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</si>
  <si>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</si>
  <si>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</si>
  <si>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</si>
  <si>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</si>
  <si>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</si>
  <si>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</si>
  <si>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</si>
  <si>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</si>
  <si>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</si>
  <si>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</si>
  <si>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</si>
  <si>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</si>
  <si>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</si>
  <si>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</si>
  <si>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</si>
  <si>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</si>
  <si>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</si>
  <si>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</si>
  <si>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</si>
  <si>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</si>
  <si>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</si>
  <si>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</si>
  <si>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</si>
  <si>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</si>
  <si>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</si>
  <si>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</si>
  <si>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</si>
  <si>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</si>
  <si>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</si>
  <si>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</si>
  <si>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</si>
  <si>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</si>
  <si>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</si>
  <si>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</si>
  <si>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</si>
  <si>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</si>
  <si>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</si>
  <si>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</si>
  <si>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</si>
  <si>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</si>
  <si>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</si>
  <si>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</si>
  <si>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</si>
  <si>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</si>
  <si>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</si>
  <si>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</si>
  <si>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</si>
  <si>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</si>
  <si>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</si>
  <si>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</si>
  <si>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</si>
  <si>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</si>
  <si>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</si>
  <si>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</si>
  <si>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</si>
  <si>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</si>
  <si>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</si>
  <si>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</si>
  <si>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</si>
  <si>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</si>
  <si>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</si>
  <si>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</si>
  <si>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</si>
  <si>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</si>
  <si>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</si>
  <si>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</si>
  <si>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</si>
  <si>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</si>
  <si>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</si>
  <si>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</si>
  <si>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</si>
  <si>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</si>
  <si>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</si>
  <si>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</si>
  <si>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</si>
  <si>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</si>
  <si>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</si>
  <si>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</si>
  <si>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</si>
  <si>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</si>
  <si>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</si>
  <si>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</si>
  <si>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</si>
  <si>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</si>
  <si>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</si>
  <si>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</si>
  <si>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</si>
  <si>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</si>
  <si>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</si>
  <si>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</si>
  <si>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</si>
  <si>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</si>
  <si>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</si>
  <si>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</si>
  <si>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</si>
  <si>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</si>
  <si>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</si>
  <si>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</si>
  <si>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</si>
  <si>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</si>
  <si>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</si>
  <si>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</si>
  <si>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</si>
  <si>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</si>
  <si>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</si>
  <si>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</si>
  <si>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</si>
  <si>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</si>
  <si>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</si>
  <si>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</si>
  <si>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</si>
  <si>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</si>
  <si>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</si>
  <si>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</si>
  <si>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</si>
  <si>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</si>
  <si>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</si>
  <si>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</si>
  <si>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</si>
  <si>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</si>
  <si>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</si>
  <si>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</si>
  <si>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</si>
  <si>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</si>
  <si>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</si>
  <si>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</si>
  <si>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</si>
  <si>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</si>
  <si>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</si>
  <si>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</si>
  <si>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</si>
  <si>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</si>
  <si>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</si>
  <si>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</si>
  <si>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</si>
  <si>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</si>
  <si>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</si>
  <si>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</si>
  <si>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</si>
  <si>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</si>
  <si>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</si>
  <si>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</si>
  <si>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</si>
  <si>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</si>
  <si>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</si>
  <si>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</si>
  <si>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</si>
  <si>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</si>
  <si>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</si>
  <si>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</si>
  <si>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</si>
  <si>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</si>
  <si>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</si>
  <si>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</si>
  <si>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</si>
  <si>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</si>
  <si>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</si>
  <si>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</si>
  <si>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</si>
  <si>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</si>
  <si>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</si>
  <si>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</si>
  <si>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</si>
  <si>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</si>
  <si>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</si>
  <si>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</si>
  <si>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</si>
  <si>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</si>
  <si>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</si>
  <si>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</si>
  <si>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</si>
  <si>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</si>
  <si>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</si>
  <si>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</si>
  <si>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</si>
  <si>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</si>
  <si>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</si>
  <si>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</si>
  <si>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</si>
  <si>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</si>
  <si>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</si>
  <si>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</si>
  <si>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</si>
  <si>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</si>
  <si>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</si>
  <si>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</si>
  <si>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</si>
  <si>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</si>
  <si>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</si>
  <si>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</si>
  <si>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</si>
  <si>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</si>
  <si>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</si>
  <si>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</si>
  <si>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</si>
  <si>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</si>
  <si>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</si>
  <si>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</si>
  <si>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</si>
  <si>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</si>
  <si>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</si>
  <si>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</si>
  <si>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</si>
  <si>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</si>
  <si>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</si>
  <si>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</si>
  <si>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</si>
  <si>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</si>
  <si>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</si>
  <si>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</si>
  <si>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</si>
  <si>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</si>
  <si>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</si>
  <si>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</si>
  <si>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</si>
  <si>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</si>
  <si>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</si>
  <si>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</si>
  <si>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</si>
  <si>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</si>
  <si>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</si>
  <si>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</si>
  <si>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</si>
  <si>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</si>
  <si>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</si>
  <si>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</si>
  <si>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</si>
  <si>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</si>
  <si>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</si>
  <si>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</si>
  <si>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</si>
  <si>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</si>
  <si>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</si>
  <si>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</si>
  <si>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</si>
  <si>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</si>
  <si>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</si>
  <si>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</si>
  <si>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</si>
  <si>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</si>
  <si>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</si>
  <si>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</si>
  <si>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</si>
  <si>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</si>
  <si>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</si>
  <si>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</si>
  <si>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</si>
  <si>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</si>
  <si>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</si>
  <si>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</si>
  <si>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</si>
  <si>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</si>
  <si>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</si>
  <si>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</si>
  <si>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</si>
  <si>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</si>
  <si>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</si>
  <si>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</si>
  <si>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</si>
  <si>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</si>
  <si>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</si>
  <si>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</si>
  <si>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</si>
  <si>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</si>
  <si>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</si>
  <si>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</si>
  <si>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</si>
  <si>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</si>
  <si>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</si>
  <si>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</si>
  <si>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</si>
  <si>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</si>
  <si>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</si>
  <si>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</si>
  <si>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</si>
  <si>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</si>
  <si>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</si>
  <si>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</si>
  <si>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</si>
  <si>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</si>
  <si>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</si>
  <si>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</si>
  <si>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</si>
  <si>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</si>
  <si>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</si>
  <si>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</si>
  <si>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</si>
  <si>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</si>
  <si>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</si>
  <si>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</si>
  <si>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</si>
  <si>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</si>
  <si>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</si>
  <si>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</si>
  <si>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</si>
  <si>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</si>
  <si>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</si>
  <si>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</si>
  <si>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</si>
  <si>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</si>
  <si>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</si>
  <si>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</si>
  <si>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</si>
  <si>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</si>
  <si>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</si>
  <si>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</si>
  <si>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</si>
  <si>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</si>
  <si>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</si>
  <si>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</si>
  <si>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</si>
  <si>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</si>
  <si>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</si>
  <si>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</si>
  <si>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</si>
  <si>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</si>
  <si>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</si>
  <si>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</si>
  <si>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</si>
  <si>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</si>
  <si>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</si>
  <si>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</si>
  <si>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</si>
  <si>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</si>
  <si>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</si>
  <si>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</si>
  <si>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</si>
  <si>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</si>
  <si>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</si>
  <si>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</si>
  <si>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</si>
  <si>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</si>
  <si>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</si>
  <si>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</si>
  <si>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</si>
  <si>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</si>
  <si>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</si>
  <si>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</si>
  <si>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</si>
  <si>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</si>
  <si>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</si>
  <si>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</si>
  <si>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</si>
  <si>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</si>
  <si>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</si>
  <si>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</si>
  <si>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</si>
  <si>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</si>
  <si>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</si>
  <si>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</si>
  <si>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</si>
  <si>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</si>
  <si>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</si>
  <si>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</si>
  <si>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</si>
  <si>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</si>
  <si>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</si>
  <si>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</si>
  <si>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</si>
  <si>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</si>
  <si>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</si>
  <si>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</si>
  <si>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</si>
  <si>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</si>
  <si>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</si>
  <si>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</si>
  <si>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</si>
  <si>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</si>
  <si>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</si>
  <si>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</si>
  <si>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</si>
  <si>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</si>
  <si>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</si>
  <si>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</si>
  <si>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</si>
  <si>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</si>
  <si>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</si>
  <si>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</si>
  <si>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</si>
  <si>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</si>
  <si>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</si>
  <si>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</si>
  <si>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</si>
  <si>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</si>
  <si>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</si>
  <si>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</si>
  <si>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</si>
  <si>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</si>
  <si>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</si>
  <si>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</si>
  <si>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</si>
  <si>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</si>
  <si>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</si>
  <si>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</si>
  <si>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</si>
  <si>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</si>
  <si>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</si>
  <si>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</si>
  <si>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</si>
  <si>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</si>
  <si>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</si>
  <si>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</si>
  <si>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</si>
  <si>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</si>
  <si>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</si>
  <si>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</si>
  <si>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</si>
  <si>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</si>
  <si>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</si>
  <si>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</si>
  <si>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</si>
  <si>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</si>
  <si>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</si>
  <si>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</si>
  <si>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</si>
  <si>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</si>
  <si>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</si>
  <si>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</si>
  <si>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</si>
  <si>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</si>
  <si>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</si>
  <si>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</si>
  <si>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</si>
  <si>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</si>
  <si>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</si>
  <si>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</si>
  <si>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</si>
  <si>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</si>
  <si>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</si>
  <si>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</si>
  <si>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</si>
  <si>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</si>
  <si>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</si>
  <si>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</si>
  <si>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</si>
  <si>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</si>
  <si>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</si>
  <si>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</si>
  <si>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</si>
  <si>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</si>
  <si>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</si>
  <si>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</si>
  <si>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</si>
  <si>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</si>
  <si>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</si>
  <si>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</si>
  <si>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</si>
  <si>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</si>
  <si>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</si>
  <si>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</si>
  <si>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</si>
  <si>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</si>
  <si>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</si>
  <si>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</si>
  <si>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</si>
  <si>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</si>
  <si>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</si>
  <si>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</si>
  <si>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</si>
  <si>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</si>
  <si>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</si>
  <si>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</si>
  <si>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</si>
  <si>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</si>
  <si>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</si>
  <si>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</si>
  <si>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</si>
  <si>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</si>
  <si>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</si>
  <si>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</si>
  <si>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</si>
  <si>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</si>
  <si>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</si>
  <si>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</si>
  <si>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</si>
  <si>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</si>
  <si>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</si>
  <si>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</si>
  <si>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</si>
  <si>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</si>
  <si>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</si>
  <si>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</si>
  <si>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</si>
  <si>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</si>
  <si>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</si>
  <si>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</si>
  <si>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</si>
  <si>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</si>
  <si>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</si>
  <si>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</si>
  <si>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</si>
  <si>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</si>
  <si>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</si>
  <si>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</si>
  <si>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</si>
  <si>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</si>
  <si>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</si>
  <si>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</si>
  <si>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</si>
  <si>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</si>
  <si>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</si>
  <si>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</si>
  <si>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</si>
  <si>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</si>
  <si>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</si>
  <si>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</si>
  <si>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</si>
  <si>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</si>
  <si>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</si>
  <si>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</si>
  <si>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</si>
  <si>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</si>
  <si>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</si>
  <si>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</si>
  <si>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</si>
  <si>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</si>
  <si>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</si>
  <si>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</si>
  <si>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</si>
  <si>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</si>
  <si>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</si>
  <si>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</si>
  <si>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</si>
  <si>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</si>
  <si>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</si>
  <si>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</si>
  <si>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</si>
  <si>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</si>
  <si>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</si>
  <si>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</si>
  <si>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</si>
  <si>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</si>
  <si>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</si>
  <si>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</si>
  <si>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</si>
  <si>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</si>
  <si>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</si>
  <si>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</si>
  <si>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</si>
  <si>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</si>
  <si>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</si>
  <si>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</si>
  <si>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</si>
  <si>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</si>
  <si>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</si>
  <si>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</si>
  <si>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</si>
  <si>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</si>
  <si>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</si>
  <si>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</si>
  <si>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</si>
  <si>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</si>
  <si>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</si>
  <si>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</si>
  <si>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</si>
  <si>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</si>
  <si>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</si>
  <si>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</si>
  <si>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</si>
  <si>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</si>
  <si>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</si>
  <si>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</si>
  <si>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</si>
  <si>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</si>
  <si>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</si>
  <si>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</si>
  <si>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</si>
  <si>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</si>
  <si>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</si>
  <si>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</si>
  <si>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</si>
  <si>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</si>
  <si>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</si>
  <si>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</si>
  <si>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</si>
  <si>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</si>
  <si>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</si>
  <si>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</si>
  <si>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</si>
  <si>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</si>
  <si>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</si>
  <si>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</si>
  <si>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</si>
  <si>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</si>
  <si>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</si>
  <si>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</si>
  <si>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</si>
  <si>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</si>
  <si>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</si>
  <si>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</si>
  <si>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</si>
  <si>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</si>
  <si>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</si>
  <si>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</si>
  <si>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</si>
  <si>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</si>
  <si>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</si>
  <si>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</si>
  <si>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</si>
  <si>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</si>
  <si>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</si>
  <si>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</si>
  <si>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</si>
  <si>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</si>
  <si>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</si>
  <si>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</si>
  <si>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</si>
  <si>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</si>
  <si>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</si>
  <si>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</si>
  <si>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</si>
  <si>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</si>
  <si>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</si>
  <si>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</si>
  <si>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</si>
  <si>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</si>
  <si>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</si>
  <si>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</si>
  <si>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</si>
  <si>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</si>
  <si>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</si>
  <si>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</si>
  <si>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</si>
  <si>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</si>
  <si>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</si>
  <si>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</si>
  <si>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</si>
  <si>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</si>
  <si>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</si>
  <si>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</si>
  <si>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</si>
  <si>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</si>
  <si>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</si>
  <si>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</si>
  <si>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</si>
  <si>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</si>
  <si>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</si>
  <si>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</si>
  <si>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</si>
  <si>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</si>
  <si>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</si>
  <si>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</si>
  <si>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</si>
  <si>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</si>
  <si>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</si>
  <si>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</si>
  <si>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</si>
  <si>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</si>
  <si>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</si>
  <si>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</si>
  <si>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</si>
  <si>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</si>
  <si>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</si>
  <si>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</si>
  <si>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</si>
  <si>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</si>
  <si>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</si>
  <si>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</si>
  <si>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</si>
  <si>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</si>
  <si>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</si>
  <si>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</si>
  <si>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</si>
  <si>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</si>
  <si>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</si>
  <si>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</si>
  <si>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</si>
  <si>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</si>
  <si>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</si>
  <si>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</si>
  <si>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</si>
  <si>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</si>
  <si>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</si>
  <si>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</si>
  <si>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</si>
  <si>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</si>
  <si>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</si>
  <si>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</si>
  <si>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</si>
  <si>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</si>
  <si>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</si>
  <si>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</si>
  <si>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</si>
  <si>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</si>
  <si>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</si>
  <si>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</si>
  <si>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</si>
  <si>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</si>
  <si>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</si>
  <si>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</si>
  <si>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</si>
  <si>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</si>
  <si>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</si>
  <si>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</si>
  <si>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</si>
  <si>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</si>
  <si>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</si>
  <si>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</si>
  <si>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</si>
  <si>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</si>
  <si>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</si>
  <si>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</si>
  <si>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</si>
  <si>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</si>
  <si>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</si>
  <si>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</si>
  <si>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</si>
  <si>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</si>
  <si>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</si>
  <si>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</si>
  <si>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</si>
  <si>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</si>
  <si>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</si>
  <si>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</si>
  <si>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</si>
  <si>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</si>
  <si>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</si>
  <si>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</si>
  <si>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</si>
  <si>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</si>
  <si>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</si>
  <si>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</si>
  <si>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</si>
  <si>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</si>
  <si>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</si>
  <si>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</si>
  <si>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</si>
  <si>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</si>
  <si>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</si>
  <si>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</si>
  <si>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</si>
  <si>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</si>
  <si>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</si>
  <si>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</si>
  <si>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</si>
  <si>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</si>
  <si>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</si>
  <si>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</si>
  <si>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</si>
  <si>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</si>
  <si>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</si>
  <si>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</si>
  <si>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</si>
  <si>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</si>
  <si>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</si>
  <si>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</si>
  <si>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</si>
  <si>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</si>
  <si>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</si>
  <si>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</si>
  <si>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</si>
  <si>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</si>
  <si>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</si>
  <si>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</si>
  <si>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</si>
  <si>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</si>
  <si>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</si>
  <si>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</si>
  <si>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</si>
  <si>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</si>
  <si>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</si>
  <si>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</si>
  <si>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</si>
  <si>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</si>
  <si>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</si>
  <si>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</si>
  <si>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</si>
  <si>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</si>
  <si>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</si>
  <si>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</si>
  <si>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</si>
  <si>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</si>
  <si>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</si>
  <si>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</si>
  <si>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</si>
  <si>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</si>
  <si>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</si>
  <si>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</si>
  <si>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</si>
  <si>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</si>
  <si>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</si>
  <si>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</si>
  <si>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</si>
  <si>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</si>
  <si>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</si>
  <si>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</si>
  <si>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</si>
  <si>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</si>
  <si>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</si>
  <si>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</si>
  <si>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</si>
  <si>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</si>
  <si>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</si>
  <si>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</si>
  <si>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</si>
  <si>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</si>
  <si>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</si>
  <si>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</si>
  <si>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</si>
  <si>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</si>
  <si>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</si>
  <si>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</si>
  <si>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</si>
  <si>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</si>
  <si>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</si>
  <si>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</si>
  <si>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</si>
  <si>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</si>
  <si>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</si>
  <si>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</si>
  <si>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</si>
  <si>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</si>
  <si>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</si>
  <si>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</si>
  <si>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</si>
  <si>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</si>
  <si>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</si>
  <si>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</si>
  <si>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</si>
  <si>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</si>
  <si>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</si>
  <si>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</si>
  <si>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</si>
  <si>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</si>
  <si>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</si>
  <si>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</si>
  <si>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</si>
  <si>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</si>
  <si>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</si>
  <si>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</si>
  <si>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</si>
  <si>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</si>
  <si>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</si>
  <si>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</si>
  <si>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</si>
  <si>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</si>
  <si>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</si>
  <si>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</si>
  <si>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</si>
  <si>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</si>
  <si>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</si>
  <si>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</si>
  <si>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</si>
  <si>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</si>
  <si>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</si>
  <si>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</si>
  <si>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</si>
  <si>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</si>
  <si>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</si>
  <si>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</si>
  <si>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</si>
  <si>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</si>
  <si>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</si>
  <si>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</si>
  <si>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</si>
  <si>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</si>
  <si>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</si>
  <si>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</si>
  <si>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</si>
  <si>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</si>
  <si>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</si>
  <si>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</si>
  <si>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</si>
  <si>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</si>
  <si>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</si>
  <si>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</si>
  <si>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</si>
  <si>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</si>
  <si>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</si>
  <si>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</si>
  <si>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</si>
  <si>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</si>
  <si>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</si>
  <si>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</si>
  <si>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</si>
  <si>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</si>
  <si>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</si>
  <si>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</si>
  <si>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</si>
  <si>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</si>
  <si>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</si>
  <si>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</si>
  <si>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</si>
  <si>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</si>
  <si>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</si>
  <si>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</si>
  <si>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</si>
  <si>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</si>
  <si>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</si>
  <si>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</si>
  <si>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</si>
  <si>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</si>
  <si>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</si>
  <si>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</si>
  <si>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</si>
  <si>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</si>
  <si>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</si>
  <si>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</si>
  <si>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</si>
  <si>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</si>
  <si>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</si>
  <si>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</si>
  <si>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</si>
  <si>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</si>
  <si>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</si>
  <si>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</si>
  <si>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</si>
  <si>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</si>
  <si>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</si>
  <si>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</si>
  <si>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</si>
  <si>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</si>
  <si>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</si>
  <si>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</si>
  <si>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</si>
  <si>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</si>
  <si>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</si>
  <si>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</si>
  <si>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</si>
  <si>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</si>
  <si>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</si>
  <si>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</si>
  <si>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</si>
  <si>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</si>
  <si>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</si>
  <si>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</si>
  <si>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</si>
  <si>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</si>
  <si>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</si>
  <si>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</si>
  <si>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</si>
  <si>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</si>
  <si>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</si>
  <si>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</si>
  <si>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</si>
  <si>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</si>
  <si>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</si>
  <si>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</si>
  <si>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</si>
  <si>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</si>
  <si>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</si>
  <si>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</si>
  <si>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</si>
  <si>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</si>
  <si>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</si>
  <si>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</si>
  <si>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</si>
  <si>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</si>
  <si>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</si>
  <si>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</si>
  <si>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</si>
  <si>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</si>
  <si>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</si>
  <si>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</si>
  <si>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</si>
  <si>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</si>
  <si>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</si>
  <si>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</si>
  <si>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</si>
  <si>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</si>
  <si>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</si>
  <si>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</si>
  <si>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</si>
  <si>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</si>
  <si>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</si>
  <si>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</si>
  <si>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</si>
  <si>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</si>
  <si>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</si>
  <si>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</si>
  <si>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</si>
  <si>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</si>
  <si>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</si>
  <si>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</si>
  <si>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</si>
  <si>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</si>
  <si>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</si>
  <si>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</si>
  <si>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</si>
  <si>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</si>
  <si>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</si>
  <si>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</si>
  <si>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</si>
  <si>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</si>
  <si>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</si>
  <si>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</si>
  <si>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</si>
  <si>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</si>
  <si>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</si>
  <si>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</si>
  <si>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</si>
  <si>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</si>
  <si>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</si>
  <si>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</si>
  <si>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</si>
  <si>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</si>
  <si>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</si>
  <si>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</si>
  <si>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</si>
  <si>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</si>
  <si>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</si>
  <si>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</si>
  <si>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</si>
  <si>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</si>
  <si>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</si>
  <si>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</si>
  <si>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</si>
  <si>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</si>
  <si>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</si>
  <si>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</si>
  <si>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</si>
  <si>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</si>
  <si>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</si>
  <si>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</si>
  <si>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</si>
  <si>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</si>
  <si>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</si>
  <si>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</si>
  <si>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</si>
  <si>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</si>
  <si>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</si>
  <si>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</si>
  <si>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</si>
  <si>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</si>
  <si>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</si>
  <si>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</si>
  <si>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</si>
  <si>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</si>
  <si>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</si>
  <si>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</si>
  <si>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</si>
  <si>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</si>
  <si>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</si>
  <si>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</si>
  <si>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</si>
  <si>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</si>
  <si>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</si>
  <si>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</si>
  <si>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</si>
  <si>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</si>
  <si>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</si>
  <si>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</si>
  <si>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</si>
  <si>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</si>
  <si>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</si>
  <si>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</si>
  <si>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</si>
  <si>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</si>
  <si>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</si>
  <si>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</si>
  <si>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</si>
  <si>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</si>
  <si>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</si>
  <si>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</si>
  <si>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</si>
  <si>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</si>
  <si>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</si>
  <si>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</si>
  <si>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</si>
  <si>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</si>
  <si>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</si>
  <si>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</si>
  <si>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</si>
  <si>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</si>
  <si>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</si>
  <si>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</si>
  <si>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</si>
  <si>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</si>
  <si>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</si>
  <si>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</si>
  <si>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</si>
  <si>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</si>
  <si>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</si>
  <si>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</si>
  <si>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</si>
  <si>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</si>
  <si>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</si>
  <si>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</si>
  <si>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</si>
  <si>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</si>
  <si>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</si>
  <si>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</si>
  <si>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</si>
  <si>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</si>
  <si>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</si>
  <si>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</si>
  <si>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</si>
  <si>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</si>
  <si>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</si>
  <si>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</si>
  <si>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</si>
  <si>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</si>
  <si>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</si>
  <si>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</si>
  <si>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</si>
  <si>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</si>
  <si>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</si>
  <si>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</si>
  <si>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</si>
  <si>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</si>
  <si>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</si>
  <si>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</si>
  <si>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</si>
  <si>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</si>
  <si>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</si>
  <si>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</si>
  <si>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</si>
  <si>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</si>
  <si>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</si>
  <si>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</si>
  <si>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</si>
  <si>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</si>
  <si>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</si>
  <si>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</si>
  <si>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</si>
  <si>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</si>
  <si>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</si>
  <si>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</si>
  <si>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</si>
  <si>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</si>
  <si>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</si>
  <si>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</si>
  <si>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</si>
  <si>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</si>
  <si>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</si>
  <si>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</si>
  <si>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</si>
  <si>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</si>
  <si>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</si>
  <si>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</si>
  <si>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</si>
  <si>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</si>
  <si>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</si>
  <si>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</si>
  <si>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</si>
  <si>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</si>
  <si>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</si>
  <si>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</si>
  <si>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</si>
  <si>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</si>
  <si>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</si>
  <si>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</si>
  <si>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</si>
  <si>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</si>
  <si>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</si>
  <si>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</si>
  <si>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</si>
  <si>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</si>
  <si>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</si>
  <si>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</si>
  <si>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</si>
  <si>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</si>
  <si>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</si>
  <si>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</si>
  <si>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</si>
  <si>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</si>
  <si>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</si>
  <si>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</si>
  <si>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</si>
  <si>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</si>
  <si>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</si>
  <si>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</si>
  <si>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</si>
  <si>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</si>
  <si>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</si>
  <si>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</si>
  <si>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</si>
  <si>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</si>
  <si>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</si>
  <si>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</si>
  <si>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</si>
  <si>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</si>
  <si>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</si>
  <si>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</si>
  <si>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</si>
  <si>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</si>
  <si>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</si>
  <si>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</si>
  <si>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</si>
  <si>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</si>
  <si>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</si>
  <si>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</si>
  <si>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</si>
  <si>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</si>
  <si>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</si>
  <si>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</si>
  <si>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</si>
  <si>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</si>
  <si>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</si>
  <si>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</si>
  <si>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</si>
  <si>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</si>
  <si>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</si>
  <si>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</si>
  <si>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</si>
  <si>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</si>
  <si>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</si>
  <si>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</si>
  <si>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</si>
  <si>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</si>
  <si>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</si>
  <si>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</si>
  <si>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</si>
  <si>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</si>
  <si>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</si>
  <si>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</si>
  <si>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</si>
  <si>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</si>
  <si>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</si>
  <si>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</si>
  <si>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</si>
  <si>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</si>
  <si>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</si>
  <si>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</si>
  <si>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</si>
  <si>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</si>
  <si>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</si>
  <si>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</si>
  <si>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</si>
  <si>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</si>
  <si>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</si>
  <si>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</si>
  <si>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</si>
  <si>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</si>
  <si>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</si>
  <si>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</si>
  <si>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</si>
  <si>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</si>
  <si>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</si>
  <si>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</si>
  <si>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</si>
  <si>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</si>
  <si>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</si>
  <si>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</si>
  <si>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</si>
  <si>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</si>
  <si>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</si>
  <si>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</si>
  <si>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</si>
  <si>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</si>
  <si>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</si>
  <si>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</si>
  <si>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</si>
  <si>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</si>
  <si>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</si>
  <si>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</si>
  <si>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</si>
  <si>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</si>
  <si>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</si>
  <si>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</si>
  <si>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</si>
  <si>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</si>
  <si>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</si>
  <si>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</si>
  <si>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</si>
  <si>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</si>
  <si>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</si>
  <si>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</si>
  <si>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</si>
  <si>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</si>
  <si>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</si>
  <si>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</si>
  <si>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</si>
  <si>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</si>
  <si>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</si>
  <si>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</si>
  <si>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</si>
  <si>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</si>
  <si>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</si>
  <si>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</si>
  <si>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</si>
  <si>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</si>
  <si>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</si>
  <si>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</si>
  <si>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</si>
  <si>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</si>
  <si>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</si>
  <si>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</si>
  <si>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</si>
  <si>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</si>
  <si>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</si>
  <si>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</si>
  <si>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</si>
  <si>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</si>
  <si>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</si>
  <si>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</si>
  <si>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</si>
  <si>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</si>
  <si>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</si>
  <si>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</si>
  <si>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</si>
  <si>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</si>
  <si>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</si>
  <si>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</si>
  <si>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</si>
  <si>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</si>
  <si>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</si>
  <si>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</si>
  <si>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</si>
  <si>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</si>
  <si>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</si>
  <si>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</si>
  <si>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</si>
  <si>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</si>
  <si>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</si>
  <si>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</si>
  <si>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</si>
  <si>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</si>
  <si>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</si>
  <si>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</si>
  <si>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</si>
  <si>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</si>
  <si>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</si>
  <si>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</si>
  <si>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</si>
  <si>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</si>
  <si>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</si>
  <si>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</si>
  <si>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</si>
  <si>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</si>
  <si>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</si>
  <si>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</si>
  <si>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</si>
  <si>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</si>
  <si>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</si>
  <si>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</si>
  <si>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</si>
  <si>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</si>
  <si>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</si>
  <si>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</si>
  <si>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</si>
  <si>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</si>
  <si>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</si>
  <si>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</si>
  <si>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</si>
  <si>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</si>
  <si>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</si>
  <si>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</si>
  <si>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</si>
  <si>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</si>
  <si>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</si>
  <si>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</si>
  <si>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</si>
  <si>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</si>
  <si>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</si>
  <si>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</si>
  <si>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</si>
  <si>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</si>
  <si>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</si>
  <si>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</si>
  <si>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</si>
  <si>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</si>
  <si>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</si>
  <si>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</si>
  <si>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</si>
  <si>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</si>
  <si>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</si>
  <si>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</si>
  <si>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</si>
  <si>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</si>
  <si>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</si>
  <si>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</si>
  <si>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</si>
  <si>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</si>
  <si>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</si>
  <si>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</si>
  <si>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</si>
  <si>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</si>
  <si>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</si>
  <si>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</si>
  <si>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</si>
  <si>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</si>
  <si>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</si>
  <si>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</si>
  <si>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</si>
  <si>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</si>
  <si>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</si>
  <si>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</si>
  <si>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</si>
  <si>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</si>
  <si>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</si>
  <si>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</si>
  <si>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</si>
  <si>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</si>
  <si>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</si>
  <si>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</si>
  <si>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</si>
  <si>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</si>
  <si>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</si>
  <si>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</si>
  <si>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</si>
  <si>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</si>
  <si>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</si>
  <si>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</si>
  <si>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</si>
  <si>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</si>
  <si>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</si>
  <si>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</si>
  <si>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</si>
  <si>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</si>
  <si>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</si>
  <si>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</si>
  <si>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</si>
  <si>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</si>
  <si>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</si>
  <si>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</si>
  <si>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</si>
  <si>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</si>
  <si>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</si>
  <si>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</si>
  <si>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</si>
  <si>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</si>
  <si>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</si>
  <si>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</si>
  <si>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</si>
  <si>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</si>
  <si>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</si>
  <si>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</si>
  <si>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</si>
  <si>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</si>
  <si>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</si>
  <si>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</si>
  <si>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</si>
  <si>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</si>
  <si>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</si>
  <si>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</si>
  <si>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</si>
  <si>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</si>
  <si>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</si>
  <si>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</si>
  <si>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</si>
  <si>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</si>
  <si>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</si>
  <si>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</si>
  <si>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</si>
  <si>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</si>
  <si>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</si>
  <si>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</si>
  <si>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</si>
  <si>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</si>
  <si>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</si>
  <si>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</si>
  <si>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</si>
  <si>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</si>
  <si>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</si>
  <si>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</si>
  <si>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</si>
  <si>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</si>
  <si>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</si>
  <si>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</si>
  <si>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</si>
  <si>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</si>
  <si>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</si>
  <si>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</si>
  <si>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</si>
  <si>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</si>
  <si>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</si>
  <si>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</si>
  <si>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</si>
  <si>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</si>
  <si>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</si>
  <si>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</si>
  <si>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</si>
  <si>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</si>
  <si>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</si>
  <si>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</si>
  <si>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</si>
  <si>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</si>
  <si>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</si>
  <si>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</si>
  <si>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</si>
  <si>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</si>
  <si>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</si>
  <si>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</si>
  <si>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</si>
  <si>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</si>
  <si>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</si>
  <si>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</si>
  <si>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</si>
  <si>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</si>
  <si>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</si>
  <si>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</si>
  <si>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</si>
  <si>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</si>
  <si>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</si>
  <si>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</si>
  <si>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</si>
  <si>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</si>
  <si>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</si>
  <si>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</si>
  <si>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</si>
  <si>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</si>
  <si>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</si>
  <si>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</si>
  <si>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</si>
  <si>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</si>
  <si>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</si>
  <si>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</si>
  <si>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</si>
  <si>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</si>
  <si>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</si>
  <si>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</si>
  <si>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</si>
  <si>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</si>
  <si>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</si>
  <si>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</si>
  <si>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</si>
  <si>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</si>
  <si>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</si>
  <si>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</si>
  <si>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</si>
  <si>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</si>
  <si>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</si>
  <si>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</si>
  <si>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</si>
  <si>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</si>
  <si>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</si>
  <si>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</si>
  <si>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</si>
  <si>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</si>
  <si>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</si>
  <si>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</si>
  <si>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</si>
  <si>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</si>
  <si>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</si>
  <si>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</si>
  <si>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</si>
  <si>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</si>
  <si>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</si>
  <si>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</si>
  <si>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</si>
  <si>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</si>
  <si>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</si>
  <si>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</si>
  <si>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</si>
  <si>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</si>
  <si>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</si>
  <si>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</si>
  <si>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</si>
  <si>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</si>
  <si>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</si>
  <si>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</si>
  <si>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</si>
  <si>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</si>
  <si>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</si>
  <si>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</si>
  <si>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</si>
  <si>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</si>
  <si>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</si>
  <si>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</si>
  <si>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</si>
  <si>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</si>
  <si>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</si>
  <si>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</si>
  <si>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</si>
  <si>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</si>
  <si>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</si>
  <si>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</si>
  <si>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</si>
  <si>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</si>
  <si>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</si>
  <si>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</si>
  <si>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</si>
  <si>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</si>
  <si>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</si>
  <si>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</si>
  <si>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</si>
  <si>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</si>
  <si>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</si>
  <si>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</si>
  <si>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</si>
  <si>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</si>
  <si>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</si>
  <si>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</si>
  <si>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</si>
  <si>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</si>
  <si>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</si>
  <si>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</si>
  <si>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</si>
  <si>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</si>
  <si>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</si>
  <si>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</si>
  <si>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</si>
  <si>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</si>
  <si>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</si>
  <si>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</si>
  <si>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</si>
  <si>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</si>
  <si>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</si>
  <si>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</si>
  <si>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</si>
  <si>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</si>
  <si>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</si>
  <si>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</si>
  <si>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</si>
  <si>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</si>
  <si>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</si>
  <si>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</si>
  <si>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</si>
  <si>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</si>
  <si>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</si>
  <si>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</si>
  <si>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</si>
  <si>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</si>
  <si>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</si>
  <si>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</si>
  <si>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</si>
  <si>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</si>
  <si>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</si>
  <si>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</si>
  <si>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</si>
  <si>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</si>
  <si>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</si>
  <si>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</si>
  <si>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</si>
  <si>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</si>
  <si>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</si>
  <si>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</si>
  <si>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</si>
  <si>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</si>
  <si>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</si>
  <si>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</si>
  <si>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</si>
  <si>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</si>
  <si>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</si>
  <si>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</si>
  <si>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</si>
  <si>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</si>
  <si>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</si>
  <si>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</si>
  <si>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</si>
  <si>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</si>
  <si>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</si>
  <si>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</si>
  <si>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</si>
  <si>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</si>
  <si>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</si>
  <si>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</si>
  <si>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</si>
  <si>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</si>
  <si>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</si>
  <si>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</si>
  <si>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</si>
  <si>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</si>
  <si>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</si>
  <si>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</si>
  <si>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</si>
  <si>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</si>
  <si>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</si>
  <si>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</si>
  <si>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</si>
  <si>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</si>
  <si>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</si>
  <si>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</si>
  <si>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</si>
  <si>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</si>
  <si>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</si>
  <si>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</si>
  <si>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</si>
  <si>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</si>
  <si>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</si>
  <si>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</si>
  <si>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</si>
  <si>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</si>
  <si>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</si>
  <si>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</si>
  <si>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</si>
  <si>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</si>
  <si>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</si>
  <si>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</si>
  <si>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</si>
  <si>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</si>
  <si>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</si>
  <si>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</si>
  <si>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</si>
  <si>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</si>
  <si>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</si>
  <si>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</si>
  <si>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</si>
  <si>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</si>
  <si>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</si>
  <si>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</si>
  <si>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</si>
  <si>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</si>
  <si>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</si>
  <si>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</si>
  <si>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</si>
  <si>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</si>
  <si>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</si>
  <si>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</si>
  <si>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</si>
  <si>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</si>
  <si>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</si>
  <si>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</si>
  <si>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</si>
  <si>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</si>
  <si>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</si>
  <si>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</si>
  <si>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</si>
  <si>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</si>
  <si>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</si>
  <si>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</si>
  <si>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</si>
  <si>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</si>
  <si>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</si>
  <si>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</si>
  <si>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</si>
  <si>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</si>
  <si>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</si>
  <si>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</si>
  <si>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</si>
  <si>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</si>
  <si>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</si>
  <si>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</si>
  <si>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</si>
  <si>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</si>
  <si>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</si>
  <si>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</si>
  <si>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</si>
  <si>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</si>
  <si>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</si>
  <si>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</si>
  <si>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</si>
  <si>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</si>
  <si>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</si>
  <si>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</si>
  <si>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</si>
  <si>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</si>
  <si>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</si>
  <si>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</si>
  <si>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</si>
  <si>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</si>
  <si>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</si>
  <si>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</si>
  <si>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</si>
  <si>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</si>
  <si>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</si>
  <si>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</si>
  <si>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</si>
  <si>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</si>
  <si>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</si>
  <si>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</si>
  <si>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</si>
  <si>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</si>
  <si>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</si>
  <si>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</si>
  <si>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</si>
  <si>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</si>
  <si>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</si>
  <si>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</si>
  <si>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</si>
  <si>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</si>
  <si>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</si>
  <si>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</si>
  <si>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</si>
  <si>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</si>
  <si>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</si>
  <si>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</si>
  <si>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</si>
  <si>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</si>
  <si>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</si>
  <si>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</si>
  <si>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</si>
  <si>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</si>
  <si>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</si>
  <si>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</si>
  <si>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</si>
  <si>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</si>
  <si>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</si>
  <si>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</si>
  <si>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</si>
  <si>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</si>
  <si>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</si>
  <si>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</si>
  <si>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</si>
  <si>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</si>
  <si>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</si>
  <si>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</si>
  <si>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</si>
  <si>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</si>
  <si>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</si>
  <si>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</si>
  <si>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</si>
  <si>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</si>
  <si>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</si>
  <si>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</si>
  <si>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</si>
  <si>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</si>
  <si>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</si>
  <si>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</si>
  <si>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</si>
  <si>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</si>
  <si>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</si>
  <si>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</si>
  <si>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</si>
  <si>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</si>
  <si>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</si>
  <si>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</si>
  <si>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</si>
  <si>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</si>
  <si>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</si>
  <si>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</si>
  <si>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</si>
  <si>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</si>
  <si>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</si>
  <si>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</si>
  <si>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</si>
  <si>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</si>
  <si>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</si>
  <si>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</si>
  <si>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</si>
  <si>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</si>
  <si>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</si>
  <si>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</si>
  <si>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</si>
  <si>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</si>
  <si>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</si>
  <si>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</si>
  <si>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</si>
  <si>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</si>
  <si>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</si>
  <si>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</si>
  <si>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</si>
  <si>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</si>
  <si>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</si>
  <si>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</si>
  <si>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</si>
  <si>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</si>
  <si>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</si>
  <si>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</si>
  <si>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</si>
  <si>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</si>
  <si>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</si>
  <si>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</si>
  <si>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</si>
  <si>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</si>
  <si>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</si>
  <si>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</si>
  <si>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</si>
  <si>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</si>
  <si>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</si>
  <si>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</si>
  <si>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</si>
  <si>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</si>
  <si>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</si>
  <si>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</si>
  <si>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</si>
  <si>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</si>
  <si>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</si>
  <si>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</si>
  <si>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</si>
  <si>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</si>
  <si>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</si>
  <si>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</si>
  <si>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</si>
  <si>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</si>
  <si>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</si>
  <si>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</si>
  <si>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</si>
  <si>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</si>
  <si>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</si>
  <si>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</si>
  <si>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</si>
  <si>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</si>
  <si>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</si>
  <si>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</si>
  <si>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</si>
  <si>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</si>
  <si>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</si>
  <si>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</si>
  <si>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</si>
  <si>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</si>
  <si>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</si>
  <si>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</si>
  <si>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</si>
  <si>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</si>
  <si>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</si>
  <si>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</si>
  <si>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</si>
  <si>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</si>
  <si>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</si>
  <si>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</si>
  <si>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</si>
  <si>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</si>
  <si>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</si>
  <si>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</si>
  <si>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</si>
  <si>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</si>
  <si>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</si>
  <si>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</si>
  <si>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</si>
  <si>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</si>
  <si>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</si>
  <si>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</si>
  <si>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</si>
  <si>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</si>
  <si>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</si>
  <si>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</si>
  <si>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</si>
  <si>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</si>
  <si>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</si>
  <si>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</si>
  <si>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</si>
  <si>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</si>
  <si>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</si>
  <si>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</si>
  <si>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</si>
  <si>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</si>
  <si>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</si>
  <si>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</si>
  <si>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</si>
  <si>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</si>
  <si>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</si>
  <si>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</si>
  <si>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</si>
  <si>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</si>
  <si>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</si>
  <si>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</si>
  <si>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</si>
  <si>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</si>
  <si>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</si>
  <si>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</si>
  <si>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</si>
  <si>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</si>
  <si>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</si>
  <si>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</si>
  <si>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</si>
  <si>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</si>
  <si>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</si>
  <si>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</si>
  <si>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</si>
  <si>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</si>
  <si>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</si>
  <si>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</si>
  <si>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</si>
  <si>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</si>
  <si>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</si>
  <si>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</si>
  <si>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</si>
  <si>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</si>
  <si>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</si>
  <si>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</si>
  <si>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</si>
  <si>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</si>
  <si>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</si>
  <si>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</si>
  <si>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</si>
  <si>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</si>
  <si>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</si>
  <si>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</si>
  <si>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</si>
  <si>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</si>
  <si>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</si>
  <si>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</si>
  <si>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</si>
  <si>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</si>
  <si>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</si>
  <si>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</si>
  <si>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</si>
  <si>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</si>
  <si>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</si>
  <si>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</si>
  <si>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</si>
  <si>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</si>
  <si>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</si>
  <si>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</si>
  <si>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</si>
  <si>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</si>
  <si>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</si>
  <si>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</si>
  <si>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</si>
  <si>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</si>
  <si>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</si>
  <si>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</si>
  <si>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</si>
  <si>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</si>
  <si>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</si>
  <si>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</si>
  <si>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</si>
  <si>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</si>
  <si>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</si>
  <si>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</si>
  <si>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</si>
  <si>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</si>
  <si>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</si>
  <si>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</si>
  <si>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</si>
  <si>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</si>
  <si>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</si>
  <si>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</si>
  <si>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</si>
  <si>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</si>
  <si>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</si>
  <si>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</si>
  <si>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</si>
  <si>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</si>
  <si>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</si>
  <si>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</si>
  <si>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</si>
  <si>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</si>
  <si>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</si>
  <si>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</si>
  <si>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</si>
  <si>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</si>
  <si>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</si>
  <si>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</si>
  <si>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</si>
  <si>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</si>
  <si>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</si>
  <si>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</si>
  <si>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</si>
  <si>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</si>
  <si>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</si>
  <si>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</si>
  <si>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</si>
  <si>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</si>
  <si>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</si>
  <si>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</si>
  <si>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</si>
  <si>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</si>
  <si>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</si>
  <si>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</si>
  <si>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</si>
  <si>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</si>
  <si>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</si>
  <si>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</si>
  <si>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</si>
  <si>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</si>
  <si>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</si>
  <si>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</si>
  <si>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</si>
  <si>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</si>
  <si>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</si>
  <si>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</si>
  <si>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</si>
  <si>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</si>
  <si>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</si>
  <si>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</si>
  <si>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</si>
  <si>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</si>
  <si>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</si>
  <si>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</si>
  <si>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</si>
  <si>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</si>
  <si>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</si>
  <si>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</si>
  <si>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</si>
  <si>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</si>
  <si>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</si>
  <si>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</si>
  <si>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</si>
  <si>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</si>
  <si>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</si>
  <si>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</si>
  <si>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</si>
  <si>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</si>
  <si>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</si>
  <si>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</si>
  <si>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</si>
  <si>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</si>
  <si>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</si>
  <si>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</si>
  <si>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</si>
  <si>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</si>
  <si>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</si>
  <si>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</si>
  <si>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</si>
  <si>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</si>
  <si>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</si>
  <si>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</si>
  <si>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</si>
  <si>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</si>
  <si>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</si>
  <si>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</si>
  <si>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</si>
  <si>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</si>
  <si>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</si>
  <si>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</si>
  <si>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</si>
  <si>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</si>
  <si>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</si>
  <si>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</si>
  <si>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</si>
  <si>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</si>
  <si>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</si>
  <si>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</si>
  <si>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</si>
  <si>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</si>
  <si>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</si>
  <si>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</si>
  <si>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</si>
  <si>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</si>
  <si>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</si>
  <si>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</si>
  <si>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</si>
  <si>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</si>
  <si>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</si>
  <si>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</si>
  <si>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</si>
  <si>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</si>
  <si>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</si>
  <si>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</si>
  <si>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</si>
  <si>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</si>
  <si>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</si>
  <si>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</si>
  <si>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</si>
  <si>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</si>
  <si>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</si>
  <si>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</si>
  <si>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</si>
  <si>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</si>
  <si>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</si>
  <si>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</si>
  <si>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</si>
  <si>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</si>
  <si>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</si>
  <si>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</si>
  <si>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</si>
  <si>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</si>
  <si>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</si>
  <si>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</si>
  <si>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</si>
  <si>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</si>
  <si>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</si>
  <si>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</si>
  <si>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</si>
  <si>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</si>
  <si>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</si>
  <si>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</si>
  <si>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</si>
  <si>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</si>
  <si>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</si>
  <si>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</si>
  <si>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</si>
  <si>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</si>
  <si>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</si>
  <si>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</si>
  <si>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</si>
  <si>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</si>
  <si>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</si>
  <si>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</si>
  <si>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</si>
  <si>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</si>
  <si>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</si>
  <si>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</si>
  <si>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</si>
  <si>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</si>
  <si>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</si>
  <si>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</si>
  <si>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</si>
  <si>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</si>
  <si>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</si>
  <si>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</si>
  <si>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</si>
  <si>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</si>
  <si>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</si>
  <si>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</si>
  <si>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</si>
  <si>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</si>
  <si>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</si>
  <si>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</si>
  <si>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</si>
  <si>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</si>
  <si>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</si>
  <si>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</si>
  <si>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</si>
  <si>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</si>
  <si>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</si>
  <si>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</si>
  <si>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</si>
  <si>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</si>
  <si>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</si>
  <si>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</si>
  <si>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</si>
  <si>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</si>
  <si>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</si>
  <si>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</si>
  <si>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</si>
  <si>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</si>
  <si>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</si>
  <si>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</si>
  <si>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</si>
  <si>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</si>
  <si>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</si>
  <si>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</si>
  <si>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</si>
  <si>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</si>
  <si>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</si>
  <si>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</si>
  <si>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</si>
  <si>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</si>
  <si>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</si>
  <si>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</si>
  <si>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</si>
  <si>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</si>
  <si>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</si>
  <si>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</si>
  <si>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</si>
  <si>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</si>
  <si>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</si>
  <si>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</si>
  <si>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</si>
  <si>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</si>
  <si>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</si>
  <si>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</si>
  <si>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</si>
  <si>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</si>
  <si>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</si>
  <si>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</si>
  <si>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</si>
  <si>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</si>
  <si>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</si>
  <si>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</si>
  <si>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</si>
  <si>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</si>
  <si>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</si>
  <si>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</si>
  <si>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</si>
  <si>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</si>
  <si>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</si>
  <si>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</si>
  <si>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</si>
  <si>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</si>
  <si>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</si>
  <si>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</si>
  <si>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</si>
  <si>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</si>
  <si>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</si>
  <si>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</si>
  <si>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</si>
  <si>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</si>
  <si>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</si>
  <si>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</si>
  <si>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</si>
  <si>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</si>
  <si>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</si>
  <si>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</si>
  <si>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</si>
  <si>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</si>
  <si>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</si>
  <si>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</si>
  <si>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</si>
  <si>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</si>
  <si>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</si>
  <si>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</si>
  <si>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</si>
  <si>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</si>
  <si>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</si>
  <si>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</si>
  <si>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</si>
  <si>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</si>
  <si>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</si>
  <si>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</si>
  <si>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</si>
  <si>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</si>
  <si>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</si>
  <si>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</si>
  <si>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</si>
  <si>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</si>
  <si>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</si>
  <si>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</si>
  <si>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</si>
  <si>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</si>
  <si>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</si>
  <si>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</si>
  <si>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</si>
  <si>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</si>
  <si>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</si>
  <si>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</si>
  <si>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</si>
  <si>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</si>
  <si>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</si>
  <si>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</si>
  <si>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</si>
  <si>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</si>
  <si>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</si>
  <si>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</si>
  <si>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</si>
  <si>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</si>
  <si>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</si>
  <si>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</si>
  <si>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</si>
  <si>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</si>
  <si>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</si>
  <si>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</si>
  <si>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</si>
  <si>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</si>
  <si>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</si>
  <si>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</si>
  <si>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</si>
  <si>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</si>
  <si>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</si>
  <si>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</si>
  <si>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</si>
  <si>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</si>
  <si>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</si>
  <si>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</si>
  <si>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</si>
  <si>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</si>
  <si>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</si>
  <si>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</si>
  <si>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</si>
  <si>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</si>
  <si>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</si>
  <si>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</si>
  <si>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</si>
  <si>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</si>
  <si>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</si>
  <si>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</si>
  <si>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</si>
  <si>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</si>
  <si>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</si>
  <si>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</si>
  <si>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</si>
  <si>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</si>
  <si>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</si>
  <si>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</si>
  <si>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</si>
  <si>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</si>
  <si>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</si>
  <si>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</si>
  <si>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</si>
  <si>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</si>
  <si>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</si>
  <si>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</si>
  <si>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</si>
  <si>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</si>
  <si>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</si>
  <si>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</si>
  <si>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</si>
  <si>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</si>
  <si>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</si>
  <si>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</si>
  <si>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</si>
  <si>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</si>
  <si>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</si>
  <si>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</si>
  <si>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</si>
  <si>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</si>
  <si>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</si>
  <si>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</si>
  <si>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</si>
  <si>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</si>
  <si>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</si>
  <si>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</si>
  <si>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</si>
  <si>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</si>
  <si>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</si>
  <si>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</si>
  <si>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</si>
  <si>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</si>
  <si>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</si>
  <si>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</si>
  <si>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</si>
  <si>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</si>
  <si>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</si>
  <si>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</si>
  <si>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</si>
  <si>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</si>
  <si>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</si>
  <si>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</si>
  <si>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</si>
  <si>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</si>
  <si>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</si>
  <si>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</si>
  <si>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</si>
  <si>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</si>
  <si>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</si>
  <si>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</si>
  <si>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</si>
  <si>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</si>
  <si>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</si>
  <si>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</si>
  <si>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</si>
  <si>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</si>
  <si>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</si>
  <si>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</si>
  <si>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</si>
  <si>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</si>
  <si>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</si>
  <si>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</si>
  <si>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</si>
  <si>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</si>
  <si>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</si>
  <si>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</si>
  <si>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</si>
  <si>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</si>
  <si>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</si>
  <si>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</si>
  <si>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</si>
  <si>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</si>
  <si>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</si>
  <si>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</si>
  <si>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</si>
  <si>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</si>
  <si>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</si>
  <si>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</si>
  <si>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</si>
  <si>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</si>
  <si>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</si>
  <si>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</si>
  <si>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</si>
  <si>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</si>
  <si>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</si>
  <si>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</si>
  <si>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</si>
  <si>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</si>
  <si>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</si>
  <si>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</si>
  <si>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</si>
  <si>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</si>
  <si>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</si>
  <si>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</si>
  <si>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</si>
  <si>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</si>
  <si>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</si>
  <si>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</si>
  <si>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</si>
  <si>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</si>
  <si>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</si>
  <si>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</si>
  <si>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</si>
  <si>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</si>
  <si>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</si>
  <si>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</si>
  <si>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</si>
  <si>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</si>
  <si>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</si>
  <si>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</si>
  <si>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</si>
  <si>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</si>
  <si>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</si>
  <si>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</si>
  <si>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</si>
  <si>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</si>
  <si>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</si>
  <si>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</si>
  <si>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</si>
  <si>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</si>
  <si>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</si>
  <si>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</si>
  <si>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</si>
  <si>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</si>
  <si>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</si>
  <si>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</si>
  <si>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</si>
  <si>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</si>
  <si>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</si>
  <si>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</si>
  <si>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</si>
  <si>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</si>
  <si>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</si>
  <si>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</si>
  <si>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</si>
  <si>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</si>
  <si>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</si>
  <si>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</si>
  <si>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</si>
  <si>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</si>
  <si>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</si>
  <si>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</si>
  <si>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</si>
  <si>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</si>
  <si>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</si>
  <si>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</si>
  <si>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</si>
  <si>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</si>
  <si>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</si>
  <si>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</si>
  <si>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</si>
  <si>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</si>
  <si>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</si>
  <si>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</si>
  <si>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</si>
  <si>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</si>
  <si>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</si>
  <si>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</si>
  <si>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</si>
  <si>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</si>
  <si>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</si>
  <si>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</si>
  <si>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</si>
  <si>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</si>
  <si>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</si>
  <si>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</si>
  <si>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</si>
  <si>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</si>
  <si>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</si>
  <si>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</si>
  <si>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</si>
  <si>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</si>
  <si>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</si>
  <si>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</si>
  <si>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</si>
  <si>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</si>
  <si>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</si>
  <si>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</si>
  <si>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</si>
  <si>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</si>
  <si>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</si>
  <si>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</si>
  <si>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</si>
  <si>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</si>
  <si>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</si>
  <si>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</si>
  <si>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</si>
  <si>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</si>
  <si>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</si>
  <si>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</si>
  <si>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</si>
  <si>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</si>
  <si>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</si>
  <si>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</si>
  <si>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</si>
  <si>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</si>
  <si>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</si>
  <si>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</si>
  <si>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</si>
  <si>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</si>
  <si>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</si>
  <si>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</si>
  <si>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</si>
  <si>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</si>
  <si>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</si>
  <si>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</si>
  <si>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</si>
  <si>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</si>
  <si>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</si>
  <si>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</si>
  <si>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</si>
  <si>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</si>
  <si>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</si>
  <si>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</si>
  <si>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</si>
  <si>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</si>
  <si>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</si>
  <si>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</si>
  <si>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</si>
  <si>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</si>
  <si>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</si>
  <si>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</si>
  <si>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</si>
  <si>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</si>
  <si>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</si>
  <si>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</si>
  <si>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</si>
  <si>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</si>
  <si>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</si>
  <si>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</si>
  <si>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</si>
  <si>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</si>
  <si>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</si>
  <si>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</si>
  <si>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</si>
  <si>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</si>
  <si>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</si>
  <si>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</si>
  <si>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</si>
  <si>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</si>
  <si>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</si>
  <si>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</si>
  <si>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</si>
  <si>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</si>
  <si>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</si>
  <si>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</si>
  <si>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</si>
  <si>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</si>
  <si>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</si>
  <si>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</si>
  <si>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</si>
  <si>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</si>
  <si>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</si>
  <si>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</si>
  <si>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</si>
  <si>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</si>
  <si>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</si>
  <si>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</si>
  <si>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</si>
  <si>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</si>
  <si>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</si>
  <si>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</si>
  <si>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</si>
  <si>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</si>
  <si>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</si>
  <si>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</si>
  <si>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</si>
  <si>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</si>
  <si>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</si>
  <si>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</si>
  <si>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</si>
  <si>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</si>
  <si>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</si>
  <si>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</si>
  <si>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</si>
  <si>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</si>
  <si>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</si>
  <si>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</si>
  <si>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</si>
  <si>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</si>
  <si>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</si>
  <si>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</si>
  <si>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</si>
  <si>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</si>
  <si>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</si>
  <si>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</si>
  <si>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</si>
  <si>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</si>
  <si>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</si>
  <si>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</si>
  <si>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</si>
  <si>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</si>
  <si>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</si>
  <si>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</si>
  <si>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</si>
  <si>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</si>
  <si>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</si>
  <si>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</si>
  <si>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</si>
  <si>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</si>
  <si>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</si>
  <si>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</si>
  <si>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</si>
  <si>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</si>
  <si>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</si>
  <si>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</si>
  <si>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</si>
  <si>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</si>
  <si>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</si>
  <si>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</si>
  <si>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</si>
  <si>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</si>
  <si>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</si>
  <si>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</si>
  <si>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</si>
  <si>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</si>
  <si>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</si>
  <si>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</si>
  <si>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</si>
  <si>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</si>
  <si>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</si>
  <si>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</si>
  <si>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</si>
  <si>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</si>
  <si>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</si>
  <si>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</si>
  <si>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</si>
  <si>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</si>
  <si>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</si>
  <si>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</si>
  <si>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</si>
  <si>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</si>
  <si>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</si>
  <si>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</si>
  <si>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</si>
  <si>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</si>
  <si>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</si>
  <si>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</si>
  <si>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</si>
  <si>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</si>
  <si>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</si>
  <si>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</si>
  <si>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</si>
  <si>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</si>
  <si>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</si>
  <si>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</si>
  <si>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</si>
  <si>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</si>
  <si>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</si>
  <si>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</si>
  <si>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</si>
  <si>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</si>
  <si>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</si>
  <si>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</si>
  <si>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</si>
  <si>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</si>
  <si>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</si>
  <si>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</si>
  <si>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</si>
  <si>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</si>
  <si>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</si>
  <si>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</si>
  <si>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</si>
  <si>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</si>
  <si>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</si>
  <si>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</si>
  <si>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</si>
  <si>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</si>
  <si>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</si>
  <si>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</si>
  <si>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</si>
  <si>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</si>
  <si>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</si>
  <si>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</si>
  <si>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</si>
  <si>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</si>
  <si>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</si>
  <si>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</si>
  <si>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</si>
  <si>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</si>
  <si>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</si>
  <si>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</si>
  <si>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</si>
  <si>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</si>
  <si>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</si>
  <si>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</si>
  <si>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</si>
  <si>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</si>
  <si>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</si>
  <si>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</si>
  <si>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</si>
  <si>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</si>
  <si>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</si>
  <si>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</si>
  <si>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</si>
  <si>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</si>
  <si>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</si>
  <si>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</si>
  <si>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</si>
  <si>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</si>
  <si>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</si>
  <si>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</si>
  <si>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</si>
  <si>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</si>
  <si>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</si>
  <si>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</si>
  <si>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</si>
  <si>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</si>
  <si>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</si>
  <si>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</si>
  <si>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</si>
  <si>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</si>
  <si>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</si>
  <si>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</si>
  <si>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</si>
  <si>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</si>
  <si>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</si>
  <si>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</si>
  <si>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</si>
  <si>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</si>
  <si>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</si>
  <si>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</si>
  <si>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</si>
  <si>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</si>
  <si>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</si>
  <si>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</si>
  <si>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</si>
  <si>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</si>
  <si>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</si>
  <si>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</si>
  <si>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</si>
  <si>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</si>
  <si>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</si>
  <si>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</si>
  <si>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</si>
  <si>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</si>
  <si>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</si>
  <si>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</si>
  <si>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</si>
  <si>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</si>
  <si>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</si>
  <si>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</si>
  <si>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</si>
  <si>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</si>
  <si>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</si>
  <si>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</si>
  <si>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</si>
  <si>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</si>
  <si>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</si>
  <si>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</si>
  <si>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</si>
  <si>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</si>
  <si>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</si>
  <si>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</si>
  <si>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</si>
  <si>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</si>
  <si>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</si>
  <si>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</si>
  <si>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</si>
  <si>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</si>
  <si>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</si>
  <si>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</si>
  <si>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</si>
  <si>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</si>
  <si>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</si>
  <si>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</si>
  <si>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</si>
  <si>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</si>
  <si>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</si>
  <si>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</si>
  <si>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</si>
  <si>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</si>
  <si>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</si>
  <si>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</si>
  <si>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</si>
  <si>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</si>
  <si>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</si>
  <si>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</si>
  <si>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</si>
  <si>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</si>
  <si>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</si>
  <si>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</si>
  <si>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</si>
  <si>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</si>
  <si>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</si>
  <si>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</si>
  <si>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</si>
  <si>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</si>
  <si>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</si>
  <si>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</si>
  <si>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</si>
  <si>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</si>
  <si>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</si>
  <si>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</si>
  <si>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</si>
  <si>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</si>
  <si>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</si>
  <si>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</si>
  <si>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</si>
  <si>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</si>
  <si>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</si>
  <si>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</si>
  <si>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</si>
  <si>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</si>
  <si>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</si>
  <si>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</si>
  <si>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</si>
  <si>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</si>
  <si>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</si>
  <si>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</si>
  <si>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</si>
  <si>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</si>
  <si>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</si>
  <si>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</si>
  <si>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</si>
  <si>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</si>
  <si>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</si>
  <si>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</si>
  <si>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</si>
  <si>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</si>
  <si>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</si>
  <si>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</si>
  <si>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</si>
  <si>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</si>
  <si>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</si>
  <si>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</si>
  <si>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</si>
  <si>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</si>
  <si>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</si>
  <si>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</si>
  <si>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</si>
  <si>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</si>
  <si>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</si>
  <si>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</si>
  <si>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</si>
  <si>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</si>
  <si>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</si>
  <si>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</si>
  <si>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</si>
  <si>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</si>
  <si>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</si>
  <si>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</si>
  <si>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</si>
  <si>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</si>
  <si>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</si>
  <si>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</si>
  <si>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</si>
  <si>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</si>
  <si>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</si>
  <si>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</si>
  <si>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</si>
  <si>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</si>
  <si>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</si>
  <si>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</si>
  <si>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</si>
  <si>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</si>
  <si>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</si>
  <si>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</si>
  <si>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</si>
  <si>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</si>
  <si>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</si>
  <si>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</si>
  <si>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</si>
  <si>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</si>
  <si>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</si>
  <si>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</si>
  <si>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</si>
  <si>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</si>
  <si>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</si>
  <si>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</si>
  <si>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</si>
  <si>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</si>
  <si>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</si>
  <si>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</si>
  <si>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</si>
  <si>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</si>
  <si>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</si>
  <si>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</si>
  <si>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</si>
  <si>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</si>
  <si>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</si>
  <si>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</si>
  <si>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</si>
  <si>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</si>
  <si>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</si>
  <si>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</si>
  <si>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</si>
  <si>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</si>
  <si>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</si>
  <si>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</si>
  <si>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</si>
  <si>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</si>
  <si>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</si>
  <si>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</si>
  <si>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</si>
  <si>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</si>
  <si>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</si>
  <si>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</si>
  <si>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</si>
  <si>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</si>
  <si>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</si>
  <si>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</si>
  <si>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</si>
  <si>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</si>
  <si>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</si>
  <si>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</si>
  <si>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</si>
  <si>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</si>
  <si>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</si>
  <si>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</si>
  <si>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</si>
  <si>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</si>
  <si>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</si>
  <si>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</si>
  <si>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</si>
  <si>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</si>
  <si>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</si>
  <si>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</si>
  <si>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</si>
  <si>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</si>
  <si>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</si>
  <si>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</si>
  <si>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</si>
  <si>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</si>
  <si>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</si>
  <si>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</si>
  <si>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</si>
  <si>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</si>
  <si>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</si>
  <si>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</si>
  <si>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</si>
  <si>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</si>
  <si>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</si>
  <si>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</si>
  <si>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</si>
  <si>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</si>
  <si>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</si>
  <si>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</si>
  <si>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</si>
  <si>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</si>
  <si>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</si>
  <si>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</si>
  <si>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</si>
  <si>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</si>
  <si>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</si>
  <si>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</si>
  <si>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</si>
  <si>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</si>
  <si>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</si>
  <si>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</si>
  <si>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</si>
  <si>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</si>
  <si>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</si>
  <si>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</si>
  <si>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</si>
  <si>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</si>
  <si>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</si>
  <si>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</si>
  <si>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</si>
  <si>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</si>
  <si>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</si>
  <si>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</si>
  <si>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</si>
  <si>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</si>
  <si>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</si>
  <si>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</si>
  <si>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</si>
  <si>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</si>
  <si>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</si>
  <si>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</si>
  <si>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</si>
  <si>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</si>
  <si>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</si>
  <si>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</si>
  <si>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</si>
  <si>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</si>
  <si>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</si>
  <si>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</si>
  <si>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</si>
  <si>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</si>
  <si>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</si>
  <si>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</si>
  <si>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</si>
  <si>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</si>
  <si>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</si>
  <si>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</si>
  <si>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</si>
  <si>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</si>
  <si>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</si>
  <si>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</si>
  <si>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</si>
  <si>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</si>
  <si>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</si>
  <si>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</si>
  <si>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</si>
  <si>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</si>
  <si>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</si>
  <si>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</si>
  <si>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</si>
  <si>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</si>
  <si>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</si>
  <si>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</si>
  <si>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</si>
  <si>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</si>
  <si>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</si>
  <si>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</si>
  <si>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</si>
  <si>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</si>
  <si>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</si>
  <si>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</si>
  <si>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</si>
  <si>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</si>
  <si>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</si>
  <si>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</si>
  <si>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</si>
  <si>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</si>
  <si>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</si>
  <si>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</si>
  <si>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</si>
  <si>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</si>
  <si>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</si>
  <si>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</si>
  <si>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</si>
  <si>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</si>
  <si>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</si>
  <si>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</si>
  <si>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</si>
  <si>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</si>
  <si>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</si>
  <si>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</si>
  <si>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</si>
  <si>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</si>
  <si>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</si>
  <si>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</si>
  <si>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</si>
  <si>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</si>
  <si>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</si>
  <si>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</si>
  <si>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</si>
  <si>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</si>
  <si>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</si>
  <si>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</si>
  <si>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</si>
  <si>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</si>
  <si>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</si>
  <si>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</si>
  <si>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</si>
  <si>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</si>
  <si>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</si>
  <si>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</si>
  <si>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</si>
  <si>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</si>
  <si>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</si>
  <si>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</si>
  <si>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</si>
  <si>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</si>
  <si>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</si>
  <si>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</si>
  <si>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</si>
  <si>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</si>
  <si>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</si>
  <si>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</si>
  <si>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</si>
  <si>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</si>
  <si>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</si>
  <si>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</si>
  <si>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</si>
  <si>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</si>
  <si>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</si>
  <si>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</si>
  <si>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</si>
  <si>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</si>
  <si>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</si>
  <si>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</si>
  <si>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</si>
  <si>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</si>
  <si>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</si>
  <si>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</si>
  <si>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</si>
  <si>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</si>
  <si>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</si>
  <si>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</si>
  <si>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</si>
  <si>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</si>
  <si>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</si>
  <si>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</si>
  <si>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</si>
  <si>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</si>
  <si>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</si>
  <si>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</si>
  <si>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</si>
  <si>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</si>
  <si>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</si>
  <si>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</si>
  <si>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</si>
  <si>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</si>
  <si>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</si>
  <si>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</si>
  <si>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</si>
  <si>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</si>
  <si>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</si>
  <si>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</si>
  <si>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</si>
  <si>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</si>
  <si>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</si>
  <si>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</si>
  <si>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</si>
  <si>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</si>
  <si>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</si>
  <si>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</si>
  <si>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</si>
  <si>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</si>
  <si>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</si>
  <si>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</si>
  <si>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</si>
  <si>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</si>
  <si>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</si>
  <si>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</si>
  <si>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</si>
  <si>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</si>
  <si>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</si>
  <si>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</si>
  <si>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</si>
  <si>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</si>
  <si>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</si>
  <si>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</si>
  <si>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</si>
  <si>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</si>
  <si>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</si>
  <si>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</si>
  <si>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</si>
  <si>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</si>
  <si>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</si>
  <si>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</si>
  <si>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</si>
  <si>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</si>
  <si>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</si>
  <si>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</si>
  <si>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</si>
  <si>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</si>
  <si>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</si>
  <si>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</si>
  <si>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</si>
  <si>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</si>
  <si>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</si>
  <si>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</si>
  <si>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</si>
  <si>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</si>
  <si>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</si>
  <si>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</si>
  <si>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</si>
  <si>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</si>
  <si>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</si>
  <si>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</si>
  <si>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</si>
  <si>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</si>
  <si>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</si>
  <si>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</si>
  <si>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</si>
  <si>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</si>
  <si>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</si>
  <si>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</si>
  <si>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</si>
  <si>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</si>
  <si>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</si>
  <si>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</si>
  <si>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</si>
  <si>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</si>
  <si>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</si>
  <si>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</si>
  <si>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</si>
  <si>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</si>
  <si>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</si>
  <si>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</si>
  <si>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</si>
  <si>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</si>
  <si>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</si>
  <si>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</si>
  <si>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</si>
  <si>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</si>
  <si>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</si>
  <si>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</si>
  <si>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</si>
  <si>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</si>
  <si>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</si>
  <si>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</si>
  <si>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</si>
  <si>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</si>
  <si>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</si>
  <si>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</si>
  <si>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</si>
  <si>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</si>
  <si>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</si>
  <si>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</si>
  <si>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</si>
  <si>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</si>
  <si>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</si>
  <si>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</si>
  <si>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</si>
  <si>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</si>
  <si>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</si>
  <si>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</si>
  <si>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</si>
  <si>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</si>
  <si>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</si>
  <si>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</si>
  <si>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</si>
  <si>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</si>
  <si>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</si>
  <si>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</si>
  <si>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</si>
  <si>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</si>
  <si>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</si>
  <si>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</si>
  <si>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</si>
  <si>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</si>
  <si>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</si>
  <si>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</si>
  <si>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</si>
  <si>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</si>
  <si>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</si>
  <si>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</si>
  <si>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</si>
  <si>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</si>
  <si>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</si>
  <si>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</si>
  <si>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</si>
  <si>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</si>
  <si>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</si>
  <si>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</si>
  <si>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</si>
  <si>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</si>
  <si>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</si>
  <si>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</si>
  <si>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</si>
  <si>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</si>
  <si>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</si>
  <si>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</si>
  <si>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</si>
  <si>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</si>
  <si>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</si>
  <si>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</si>
  <si>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</si>
  <si>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</si>
  <si>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</si>
  <si>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</si>
  <si>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</si>
  <si>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</si>
  <si>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</si>
  <si>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</si>
  <si>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</si>
  <si>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</si>
  <si>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</si>
  <si>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</si>
  <si>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</si>
  <si>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</si>
  <si>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</si>
  <si>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</si>
  <si>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</si>
  <si>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</si>
  <si>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</si>
  <si>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</si>
  <si>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</si>
  <si>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</si>
  <si>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</si>
  <si>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</si>
  <si>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</si>
  <si>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</si>
  <si>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</si>
  <si>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</si>
  <si>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</si>
  <si>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</si>
  <si>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</si>
  <si>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</si>
  <si>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</si>
  <si>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</si>
  <si>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</si>
  <si>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</si>
  <si>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</si>
  <si>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</si>
  <si>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</si>
  <si>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</si>
  <si>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</si>
  <si>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</si>
  <si>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</si>
  <si>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</si>
  <si>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</si>
  <si>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</si>
  <si>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</si>
  <si>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</si>
  <si>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</si>
  <si>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</si>
  <si>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</si>
  <si>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</si>
  <si>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</si>
  <si>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</si>
  <si>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</si>
  <si>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</si>
  <si>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</si>
  <si>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</si>
  <si>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</si>
  <si>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</si>
  <si>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</si>
  <si>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</si>
  <si>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</si>
  <si>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</si>
  <si>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</si>
  <si>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</si>
  <si>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</si>
  <si>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</si>
  <si>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</si>
  <si>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</si>
  <si>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</si>
  <si>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</si>
  <si>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</si>
  <si>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</si>
  <si>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</si>
  <si>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</si>
  <si>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</si>
  <si>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</si>
  <si>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</si>
  <si>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</si>
  <si>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</si>
  <si>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</si>
  <si>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</si>
  <si>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</si>
  <si>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</si>
  <si>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</si>
  <si>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</si>
  <si>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</si>
  <si>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</si>
  <si>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</si>
  <si>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</si>
  <si>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</si>
  <si>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</si>
  <si>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</si>
  <si>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</si>
  <si>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</si>
  <si>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</si>
  <si>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</si>
  <si>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</si>
  <si>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</si>
  <si>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</si>
  <si>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</si>
  <si>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</si>
  <si>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</si>
  <si>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</si>
  <si>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</si>
  <si>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</si>
  <si>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</si>
  <si>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</si>
  <si>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</si>
  <si>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</si>
  <si>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</si>
  <si>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</si>
  <si>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</si>
  <si>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</si>
  <si>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</si>
  <si>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</si>
  <si>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</si>
  <si>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</si>
  <si>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</si>
  <si>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</si>
  <si>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</si>
  <si>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</si>
  <si>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</si>
  <si>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</si>
  <si>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</si>
  <si>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</si>
  <si>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</si>
  <si>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</si>
  <si>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</si>
  <si>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</si>
  <si>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</si>
  <si>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</si>
  <si>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</si>
  <si>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</si>
  <si>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</si>
  <si>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</si>
  <si>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</si>
  <si>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</si>
  <si>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</si>
  <si>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</si>
  <si>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</si>
  <si>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</si>
  <si>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</si>
  <si>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</si>
  <si>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</si>
  <si>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</si>
  <si>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</si>
  <si>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</si>
  <si>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</si>
  <si>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</si>
  <si>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</si>
  <si>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</si>
  <si>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</si>
  <si>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</si>
  <si>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</si>
  <si>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</si>
  <si>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</si>
  <si>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</si>
  <si>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</si>
  <si>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</si>
  <si>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</si>
  <si>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</si>
  <si>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</si>
  <si>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</si>
  <si>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</si>
  <si>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</si>
  <si>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</si>
  <si>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</si>
  <si>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</si>
  <si>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</si>
  <si>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</si>
  <si>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</si>
  <si>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</si>
  <si>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</si>
  <si>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</si>
  <si>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</si>
  <si>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</si>
  <si>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</si>
  <si>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</si>
  <si>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</si>
  <si>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</si>
  <si>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</si>
  <si>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</si>
  <si>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</si>
  <si>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</si>
  <si>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</si>
  <si>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</si>
  <si>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</si>
  <si>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</si>
  <si>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</si>
  <si>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</si>
  <si>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</si>
  <si>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</si>
  <si>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</si>
  <si>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</si>
  <si>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</si>
  <si>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</si>
  <si>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</si>
  <si>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</si>
  <si>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</si>
  <si>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</si>
  <si>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</si>
  <si>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</si>
  <si>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</si>
  <si>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</si>
  <si>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</si>
  <si>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</si>
  <si>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</si>
  <si>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</si>
  <si>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</si>
  <si>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</si>
  <si>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</si>
  <si>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</si>
  <si>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</si>
  <si>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</si>
  <si>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</si>
  <si>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</si>
  <si>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</si>
  <si>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</si>
  <si>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</si>
  <si>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</si>
  <si>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</si>
  <si>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</si>
  <si>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</si>
  <si>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</si>
  <si>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</si>
  <si>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</si>
  <si>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</si>
  <si>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</si>
  <si>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</si>
  <si>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</si>
  <si>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</si>
  <si>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</si>
  <si>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</si>
  <si>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</si>
  <si>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</si>
  <si>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</si>
  <si>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</si>
  <si>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</si>
  <si>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</si>
  <si>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</si>
  <si>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</si>
  <si>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</si>
  <si>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</si>
  <si>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</si>
  <si>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</si>
  <si>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</si>
  <si>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</si>
  <si>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</si>
  <si>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</si>
  <si>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</si>
  <si>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</si>
  <si>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</si>
  <si>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</si>
  <si>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</si>
  <si>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</si>
  <si>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</si>
  <si>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</si>
  <si>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</si>
  <si>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</si>
  <si>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</si>
  <si>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</si>
  <si>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</si>
  <si>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</si>
  <si>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</si>
  <si>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</si>
  <si>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</si>
  <si>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</si>
  <si>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</si>
  <si>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</si>
  <si>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</si>
  <si>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</si>
  <si>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</si>
  <si>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</si>
  <si>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</si>
  <si>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</si>
  <si>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</si>
  <si>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</si>
  <si>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</si>
  <si>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</si>
  <si>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</si>
  <si>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</si>
  <si>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</si>
  <si>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</si>
  <si>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</si>
  <si>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</si>
  <si>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</si>
  <si>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</si>
  <si>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</si>
  <si>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</si>
  <si>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</si>
  <si>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</si>
  <si>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</si>
  <si>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</si>
  <si>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</si>
  <si>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</si>
  <si>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</si>
  <si>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</si>
  <si>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</si>
  <si>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</si>
  <si>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</si>
  <si>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</si>
  <si>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</si>
  <si>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</si>
  <si>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</si>
  <si>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</si>
  <si>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</si>
  <si>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</si>
  <si>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</si>
  <si>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</si>
  <si>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</si>
  <si>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</si>
  <si>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</si>
  <si>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</si>
  <si>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</si>
  <si>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</si>
  <si>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</si>
  <si>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</si>
  <si>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</si>
  <si>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</si>
  <si>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</si>
  <si>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</si>
  <si>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</si>
  <si>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</si>
  <si>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</si>
  <si>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</si>
  <si>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</si>
  <si>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</si>
  <si>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</si>
  <si>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</si>
  <si>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</si>
  <si>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</si>
  <si>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</si>
  <si>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</si>
  <si>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</si>
  <si>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</si>
  <si>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</si>
  <si>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</si>
  <si>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</si>
  <si>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</si>
  <si>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</si>
  <si>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</si>
  <si>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</si>
  <si>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</si>
  <si>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</si>
  <si>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</si>
  <si>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</si>
  <si>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</si>
  <si>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</si>
  <si>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</si>
  <si>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</si>
  <si>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</si>
  <si>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</si>
  <si>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</si>
  <si>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</si>
  <si>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</si>
  <si>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</si>
  <si>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</si>
  <si>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</si>
  <si>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</si>
  <si>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</si>
  <si>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</si>
  <si>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</si>
  <si>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</si>
  <si>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</si>
  <si>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</si>
  <si>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</si>
  <si>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</si>
  <si>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</si>
  <si>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</si>
  <si>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</si>
  <si>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</si>
  <si>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</si>
  <si>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</si>
  <si>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</si>
  <si>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</si>
  <si>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</si>
  <si>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</si>
  <si>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</si>
  <si>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</si>
  <si>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</si>
  <si>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</si>
  <si>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</si>
  <si>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</si>
  <si>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</si>
  <si>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</si>
  <si>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</si>
  <si>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</si>
  <si>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</si>
  <si>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</si>
  <si>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</si>
  <si>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</si>
  <si>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</si>
  <si>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</si>
  <si>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</si>
  <si>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</si>
  <si>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</si>
  <si>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</si>
  <si>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</si>
  <si>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</si>
  <si>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</si>
  <si>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</si>
  <si>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</si>
  <si>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</si>
  <si>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</si>
  <si>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</si>
  <si>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</si>
  <si>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</si>
  <si>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</si>
  <si>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</si>
  <si>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</si>
  <si>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</si>
  <si>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</si>
  <si>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</si>
  <si>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</si>
  <si>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</si>
  <si>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</si>
  <si>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</si>
  <si>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</si>
  <si>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</si>
  <si>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</si>
  <si>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</si>
  <si>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</si>
  <si>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</si>
  <si>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</si>
  <si>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</si>
  <si>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</si>
  <si>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</si>
  <si>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</si>
  <si>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</si>
  <si>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</si>
  <si>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</si>
  <si>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</si>
  <si>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</si>
  <si>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</si>
  <si>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</si>
  <si>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</si>
  <si>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</si>
  <si>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</si>
  <si>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</si>
  <si>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</si>
  <si>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</si>
  <si>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</si>
  <si>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</si>
  <si>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</si>
  <si>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</si>
  <si>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</si>
  <si>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</si>
  <si>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</si>
  <si>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</si>
  <si>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</si>
  <si>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</si>
  <si>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</si>
  <si>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</si>
  <si>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</si>
  <si>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</si>
  <si>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</si>
  <si>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</si>
  <si>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</si>
  <si>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</si>
  <si>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</si>
  <si>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</si>
  <si>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</si>
  <si>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</si>
  <si>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</si>
  <si>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</si>
  <si>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</si>
  <si>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</si>
  <si>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</si>
  <si>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</si>
  <si>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</si>
  <si>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</si>
  <si>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</si>
  <si>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</si>
  <si>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</si>
  <si>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</si>
  <si>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</si>
  <si>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</si>
  <si>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</si>
  <si>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</si>
  <si>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</si>
  <si>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</si>
  <si>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</si>
  <si>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</si>
  <si>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</si>
  <si>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</si>
  <si>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</si>
  <si>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</si>
  <si>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</si>
  <si>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</si>
  <si>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</si>
  <si>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</si>
  <si>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</si>
  <si>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</si>
  <si>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</si>
  <si>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</si>
  <si>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</si>
  <si>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</si>
  <si>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</si>
  <si>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</si>
  <si>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</si>
  <si>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</si>
  <si>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</si>
  <si>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</si>
  <si>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</si>
  <si>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</si>
  <si>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</si>
  <si>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</si>
  <si>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</si>
  <si>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</si>
  <si>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</si>
  <si>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</si>
  <si>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</si>
  <si>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</si>
  <si>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</si>
  <si>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</si>
  <si>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</si>
  <si>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</si>
  <si>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</si>
  <si>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</si>
  <si>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</si>
  <si>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</si>
  <si>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</si>
  <si>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</si>
  <si>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</si>
  <si>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</si>
  <si>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</si>
  <si>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</si>
  <si>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</si>
  <si>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</si>
  <si>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</si>
  <si>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</si>
  <si>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</si>
  <si>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</si>
  <si>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</si>
  <si>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</si>
  <si>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</si>
  <si>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</si>
  <si>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</si>
  <si>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</si>
  <si>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</si>
  <si>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</si>
  <si>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</si>
  <si>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</si>
  <si>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</si>
  <si>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</si>
  <si>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</si>
  <si>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</si>
  <si>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</si>
  <si>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</si>
  <si>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</si>
  <si>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</si>
  <si>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</si>
  <si>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</si>
  <si>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</si>
  <si>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</si>
  <si>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</si>
  <si>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</si>
  <si>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</si>
  <si>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</si>
  <si>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</si>
  <si>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</si>
  <si>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</si>
  <si>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</si>
  <si>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</si>
  <si>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</si>
  <si>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</si>
  <si>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</si>
  <si>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</si>
  <si>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</si>
  <si>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</si>
  <si>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</si>
  <si>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</si>
  <si>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</si>
  <si>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</si>
  <si>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</si>
  <si>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</si>
  <si>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</si>
  <si>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</si>
  <si>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</si>
  <si>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</si>
  <si>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</si>
  <si>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</si>
  <si>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</si>
  <si>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</si>
  <si>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</si>
  <si>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</si>
  <si>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</si>
  <si>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</si>
  <si>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</si>
  <si>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</si>
  <si>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</si>
  <si>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</si>
  <si>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</si>
  <si>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</si>
  <si>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</si>
  <si>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</si>
  <si>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</si>
  <si>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</si>
  <si>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</si>
  <si>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</si>
  <si>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</si>
  <si>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</si>
  <si>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</si>
  <si>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</si>
  <si>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</si>
  <si>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</si>
  <si>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</si>
  <si>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</si>
  <si>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</si>
  <si>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</si>
  <si>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</si>
  <si>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</si>
  <si>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</si>
  <si>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</si>
  <si>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</si>
  <si>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</si>
  <si>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</si>
  <si>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</si>
  <si>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</si>
  <si>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</si>
  <si>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</si>
  <si>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</si>
  <si>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</si>
  <si>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</si>
  <si>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</si>
  <si>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</si>
  <si>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</si>
  <si>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</si>
  <si>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</si>
  <si>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</si>
  <si>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</si>
  <si>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</si>
  <si>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</si>
  <si>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</si>
  <si>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</si>
  <si>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</si>
  <si>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</si>
  <si>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</si>
  <si>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</si>
  <si>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</si>
  <si>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</si>
  <si>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</si>
  <si>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</si>
  <si>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</si>
  <si>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</si>
  <si>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</si>
  <si>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</si>
  <si>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</si>
  <si>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</si>
  <si>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</si>
  <si>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</si>
  <si>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</si>
  <si>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</si>
  <si>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</si>
  <si>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</si>
  <si>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</si>
  <si>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</si>
  <si>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</si>
  <si>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</si>
  <si>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</si>
  <si>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</si>
  <si>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</si>
  <si>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</si>
  <si>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</si>
  <si>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</si>
  <si>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</si>
  <si>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</si>
  <si>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</si>
  <si>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</si>
  <si>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</si>
  <si>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</si>
  <si>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</si>
  <si>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</si>
  <si>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</si>
  <si>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</si>
  <si>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</si>
  <si>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</si>
  <si>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</si>
  <si>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</si>
  <si>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</si>
  <si>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</si>
  <si>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</si>
  <si>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</si>
  <si>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</si>
  <si>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</si>
  <si>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</si>
  <si>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</si>
  <si>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</si>
  <si>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</si>
  <si>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</si>
  <si>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</si>
  <si>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</si>
  <si>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</si>
  <si>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</si>
  <si>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</si>
  <si>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</si>
  <si>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</si>
  <si>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</si>
  <si>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</si>
  <si>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</si>
  <si>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</si>
  <si>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</si>
  <si>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</si>
  <si>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</si>
  <si>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</si>
  <si>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</si>
  <si>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</si>
  <si>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</si>
  <si>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</si>
  <si>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</si>
  <si>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</si>
  <si>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</si>
  <si>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</si>
  <si>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</si>
  <si>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</si>
  <si>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</si>
  <si>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</si>
  <si>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</si>
  <si>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</si>
  <si>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</si>
  <si>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</si>
  <si>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</si>
  <si>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</si>
  <si>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</si>
  <si>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</si>
  <si>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</si>
  <si>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</si>
  <si>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</si>
  <si>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</si>
  <si>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</si>
  <si>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</si>
  <si>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</si>
  <si>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</si>
  <si>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</si>
  <si>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</si>
  <si>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</si>
  <si>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</si>
  <si>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</si>
  <si>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</si>
  <si>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</si>
  <si>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</si>
  <si>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</si>
  <si>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</si>
  <si>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</si>
  <si>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</si>
  <si>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</si>
  <si>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</si>
  <si>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</si>
  <si>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</si>
  <si>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</si>
  <si>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</si>
  <si>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</si>
  <si>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</si>
  <si>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</si>
  <si>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</si>
  <si>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</si>
  <si>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</si>
  <si>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</si>
  <si>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</si>
  <si>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</si>
  <si>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</si>
  <si>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</si>
  <si>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</si>
  <si>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</si>
  <si>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</si>
  <si>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</si>
  <si>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</si>
  <si>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</si>
  <si>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</si>
  <si>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</si>
  <si>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</si>
  <si>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</si>
  <si>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</si>
  <si>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</si>
  <si>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</si>
  <si>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</si>
  <si>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</si>
  <si>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</si>
  <si>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</si>
  <si>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</si>
  <si>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</si>
  <si>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</si>
  <si>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</si>
  <si>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</si>
  <si>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</si>
  <si>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</si>
  <si>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</si>
  <si>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</si>
  <si>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</si>
  <si>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</si>
  <si>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</si>
  <si>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</si>
  <si>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</si>
  <si>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</si>
  <si>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</si>
  <si>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</si>
  <si>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</si>
  <si>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</si>
  <si>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</si>
  <si>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</si>
  <si>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</si>
  <si>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</si>
  <si>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</si>
  <si>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</si>
  <si>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</si>
  <si>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</si>
  <si>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</si>
  <si>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</si>
  <si>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</si>
  <si>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</si>
  <si>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</si>
  <si>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</si>
  <si>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</si>
  <si>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</si>
  <si>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</si>
  <si>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</si>
  <si>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</si>
  <si>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</si>
  <si>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</si>
  <si>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</si>
  <si>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</si>
  <si>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</si>
  <si>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</si>
  <si>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</si>
  <si>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</si>
  <si>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</si>
  <si>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</si>
  <si>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</si>
  <si>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</si>
  <si>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</si>
  <si>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</si>
  <si>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</si>
  <si>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</si>
  <si>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</si>
  <si>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</si>
  <si>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</si>
  <si>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</si>
  <si>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</si>
  <si>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</si>
  <si>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</si>
  <si>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</si>
  <si>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</si>
  <si>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</si>
  <si>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</si>
  <si>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</si>
  <si>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</si>
  <si>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</si>
  <si>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</si>
  <si>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</si>
  <si>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</si>
  <si>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</si>
  <si>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</si>
  <si>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</si>
  <si>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</si>
  <si>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</si>
  <si>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</si>
  <si>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</si>
  <si>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</si>
  <si>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</si>
  <si>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</si>
  <si>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</si>
  <si>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</si>
  <si>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</si>
  <si>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</si>
  <si>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</si>
  <si>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</si>
  <si>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</si>
  <si>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</si>
  <si>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</si>
  <si>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</si>
  <si>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</si>
  <si>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</si>
  <si>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</si>
  <si>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</si>
  <si>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</si>
  <si>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</si>
  <si>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</si>
  <si>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</si>
  <si>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</si>
  <si>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</si>
  <si>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</si>
  <si>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</si>
  <si>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</si>
  <si>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</si>
  <si>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</si>
  <si>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</si>
  <si>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</si>
  <si>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</si>
  <si>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</si>
  <si>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</si>
  <si>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</si>
  <si>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</si>
  <si>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</si>
  <si>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</si>
  <si>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</si>
  <si>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</si>
  <si>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</si>
  <si>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</si>
  <si>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</si>
  <si>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</si>
  <si>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</si>
  <si>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</si>
  <si>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</si>
  <si>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</si>
  <si>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</si>
  <si>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</si>
  <si>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</si>
  <si>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</si>
  <si>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</si>
  <si>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</si>
  <si>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</si>
  <si>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</si>
  <si>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</si>
  <si>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</si>
  <si>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</si>
  <si>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</si>
  <si>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</si>
  <si>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</si>
  <si>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</si>
  <si>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</si>
  <si>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</si>
  <si>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</si>
  <si>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</si>
  <si>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</si>
  <si>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</si>
  <si>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</si>
  <si>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</si>
  <si>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</si>
  <si>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</si>
  <si>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</si>
  <si>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</si>
  <si>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</si>
  <si>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</si>
  <si>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</si>
  <si>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</si>
  <si>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</si>
  <si>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</si>
  <si>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</si>
  <si>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</si>
  <si>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</si>
  <si>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</si>
  <si>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</si>
  <si>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</si>
  <si>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</si>
  <si>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</si>
  <si>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</si>
  <si>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</si>
  <si>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</si>
  <si>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</si>
  <si>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</si>
  <si>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</si>
  <si>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</si>
  <si>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</si>
  <si>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</si>
  <si>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</si>
  <si>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</si>
  <si>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</si>
  <si>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</si>
  <si>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</si>
  <si>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</si>
  <si>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</si>
  <si>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</si>
  <si>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</si>
  <si>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</si>
  <si>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</si>
  <si>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</si>
  <si>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</si>
  <si>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</si>
  <si>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</si>
  <si>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</si>
  <si>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</si>
  <si>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</si>
  <si>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</si>
  <si>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</si>
  <si>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</si>
  <si>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</si>
  <si>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</si>
  <si>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</si>
  <si>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</si>
  <si>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</si>
  <si>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</si>
  <si>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</si>
  <si>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</si>
  <si>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</si>
  <si>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</si>
  <si>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</si>
  <si>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</si>
  <si>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</si>
  <si>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</si>
  <si>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</si>
  <si>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</si>
  <si>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</si>
  <si>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</si>
  <si>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</si>
  <si>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</si>
  <si>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</si>
  <si>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</si>
  <si>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</si>
  <si>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</si>
  <si>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</si>
  <si>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</si>
  <si>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</si>
  <si>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</si>
  <si>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</si>
  <si>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</si>
  <si>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</si>
  <si>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</si>
  <si>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</si>
  <si>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</si>
  <si>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</si>
  <si>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</si>
  <si>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</si>
  <si>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</si>
  <si>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</si>
  <si>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</si>
  <si>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</si>
  <si>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</si>
  <si>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</si>
  <si>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</si>
  <si>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</si>
  <si>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</si>
  <si>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</si>
  <si>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</si>
  <si>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</si>
  <si>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</si>
  <si>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</si>
  <si>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</si>
  <si>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</si>
  <si>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</si>
  <si>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</si>
  <si>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</si>
  <si>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</si>
  <si>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</si>
  <si>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</si>
  <si>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</si>
  <si>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</si>
  <si>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</si>
  <si>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</si>
  <si>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</si>
  <si>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</si>
  <si>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</si>
  <si>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</si>
  <si>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</si>
  <si>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</si>
  <si>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</si>
  <si>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</si>
  <si>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</si>
  <si>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</si>
  <si>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</si>
  <si>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</si>
  <si>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</si>
  <si>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</si>
  <si>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</si>
  <si>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</si>
  <si>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</si>
  <si>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</si>
  <si>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</si>
  <si>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</si>
  <si>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</si>
  <si>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</si>
  <si>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</si>
  <si>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</si>
  <si>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</si>
  <si>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</si>
  <si>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</si>
  <si>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</si>
  <si>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</si>
  <si>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</si>
  <si>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</si>
  <si>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</si>
  <si>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</si>
  <si>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</si>
  <si>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</si>
  <si>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</si>
  <si>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</si>
  <si>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</si>
  <si>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</si>
  <si>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</si>
  <si>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</si>
  <si>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</si>
  <si>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</si>
  <si>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</si>
  <si>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</si>
  <si>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</si>
  <si>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</si>
  <si>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</si>
  <si>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</si>
  <si>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</si>
  <si>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</si>
  <si>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</si>
  <si>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</si>
  <si>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</si>
  <si>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</si>
  <si>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</si>
  <si>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</si>
  <si>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</si>
  <si>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</si>
  <si>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</si>
  <si>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</si>
  <si>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</si>
  <si>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</si>
  <si>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</si>
  <si>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</si>
  <si>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</si>
  <si>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</si>
  <si>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</si>
  <si>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</si>
  <si>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</si>
  <si>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</si>
  <si>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</si>
  <si>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</si>
  <si>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</si>
  <si>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</si>
  <si>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</si>
  <si>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</si>
  <si>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</si>
  <si>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</si>
  <si>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</si>
  <si>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</si>
  <si>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</si>
  <si>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</si>
  <si>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</si>
  <si>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</si>
  <si>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</si>
  <si>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</si>
  <si>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</si>
  <si>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</si>
  <si>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</si>
  <si>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</si>
  <si>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</si>
  <si>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</si>
  <si>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</si>
  <si>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</si>
  <si>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</si>
  <si>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</si>
  <si>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</si>
  <si>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</si>
  <si>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</si>
  <si>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</si>
  <si>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</si>
  <si>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</si>
  <si>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</si>
  <si>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</si>
  <si>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</si>
  <si>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</si>
  <si>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</si>
  <si>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</si>
  <si>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</si>
  <si>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</si>
  <si>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</si>
  <si>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</si>
  <si>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</si>
  <si>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</si>
  <si>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</si>
  <si>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</si>
  <si>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</si>
  <si>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</si>
  <si>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</si>
  <si>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</si>
  <si>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</si>
  <si>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</si>
  <si>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</si>
  <si>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</si>
  <si>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</si>
  <si>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</si>
  <si>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</si>
  <si>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</si>
  <si>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</si>
  <si>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</si>
  <si>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</si>
  <si>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</si>
  <si>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</si>
  <si>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</si>
  <si>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</si>
  <si>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</si>
  <si>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</si>
  <si>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</si>
  <si>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</si>
  <si>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</si>
  <si>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</si>
  <si>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</si>
  <si>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</si>
  <si>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</si>
  <si>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</si>
  <si>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</si>
  <si>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</si>
  <si>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</si>
  <si>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</si>
  <si>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</si>
  <si>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</si>
  <si>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</si>
  <si>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</si>
  <si>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</si>
  <si>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</si>
  <si>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</si>
  <si>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</si>
  <si>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</si>
  <si>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</si>
  <si>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</si>
  <si>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</si>
  <si>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</si>
  <si>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</si>
  <si>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</si>
  <si>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</si>
  <si>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</si>
  <si>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</si>
  <si>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</si>
  <si>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</si>
  <si>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</si>
  <si>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</si>
  <si>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</si>
  <si>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</si>
  <si>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</si>
  <si>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</si>
  <si>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</si>
  <si>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</si>
  <si>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</si>
  <si>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</si>
  <si>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</si>
  <si>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</si>
  <si>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</si>
  <si>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</si>
  <si>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</si>
  <si>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</si>
  <si>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</si>
  <si>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</si>
  <si>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</si>
  <si>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</si>
  <si>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</si>
  <si>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</si>
  <si>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</si>
  <si>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</si>
  <si>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</si>
  <si>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</si>
  <si>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</si>
  <si>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</si>
  <si>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</si>
  <si>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</si>
  <si>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</si>
  <si>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</si>
  <si>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</si>
  <si>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</si>
  <si>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</si>
  <si>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</si>
  <si>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</si>
  <si>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</si>
  <si>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</si>
  <si>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</si>
  <si>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</si>
  <si>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</si>
  <si>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</si>
  <si>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</si>
  <si>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</si>
  <si>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</si>
  <si>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</si>
  <si>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</si>
  <si>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</si>
  <si>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</si>
  <si>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</si>
  <si>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</si>
  <si>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</si>
  <si>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</si>
  <si>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</si>
  <si>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</si>
  <si>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</si>
  <si>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</si>
  <si>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</si>
  <si>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</si>
  <si>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</si>
  <si>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</si>
  <si>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</si>
  <si>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</si>
  <si>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</si>
  <si>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</si>
  <si>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</si>
  <si>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</si>
  <si>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</si>
  <si>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</si>
  <si>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</si>
  <si>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</si>
  <si>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</si>
  <si>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</si>
  <si>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</si>
  <si>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</si>
  <si>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</si>
  <si>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</si>
  <si>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</si>
  <si>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</si>
  <si>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</si>
  <si>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</si>
  <si>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</si>
  <si>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</si>
  <si>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</si>
  <si>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</si>
  <si>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</si>
  <si>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</si>
  <si>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</si>
  <si>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</si>
  <si>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</si>
  <si>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</si>
  <si>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</si>
  <si>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</si>
  <si>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</si>
  <si>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</si>
  <si>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</si>
  <si>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</si>
  <si>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</si>
  <si>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</si>
  <si>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</si>
  <si>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</si>
  <si>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</si>
  <si>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</si>
  <si>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</si>
  <si>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</si>
  <si>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</si>
  <si>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</si>
  <si>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</si>
  <si>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</si>
  <si>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</si>
  <si>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</si>
  <si>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</si>
  <si>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</si>
  <si>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</si>
  <si>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</si>
  <si>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</si>
  <si>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</si>
  <si>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</si>
  <si>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</si>
  <si>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</si>
  <si>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</si>
  <si>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</si>
  <si>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</si>
  <si>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</si>
  <si>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</si>
  <si>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</si>
  <si>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</si>
  <si>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</si>
  <si>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</si>
  <si>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</si>
  <si>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</si>
  <si>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</si>
  <si>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</si>
  <si>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</si>
  <si>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</si>
  <si>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</si>
  <si>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</si>
  <si>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</si>
  <si>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</si>
  <si>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</si>
  <si>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</si>
  <si>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</si>
  <si>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</si>
  <si>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</si>
  <si>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</si>
  <si>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</si>
  <si>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</si>
  <si>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</si>
  <si>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</si>
  <si>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</si>
  <si>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</si>
  <si>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</si>
  <si>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</si>
  <si>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</si>
  <si>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</si>
  <si>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</si>
  <si>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</si>
  <si>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</si>
  <si>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</si>
  <si>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</si>
  <si>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</si>
  <si>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</si>
  <si>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</si>
  <si>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</si>
  <si>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</si>
  <si>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</si>
  <si>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</si>
  <si>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</si>
  <si>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</si>
  <si>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</si>
  <si>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</si>
  <si>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</si>
  <si>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</si>
  <si>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</si>
  <si>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</si>
  <si>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</si>
  <si>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</si>
  <si>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</si>
  <si>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</si>
  <si>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</si>
  <si>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</si>
  <si>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</si>
  <si>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</si>
  <si>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</si>
  <si>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</si>
  <si>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</si>
  <si>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</si>
  <si>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</si>
  <si>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</si>
  <si>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</si>
  <si>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</si>
  <si>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</si>
  <si>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</si>
  <si>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</si>
  <si>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</si>
  <si>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</si>
  <si>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</si>
  <si>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</si>
  <si>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</si>
  <si>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</si>
  <si>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</si>
  <si>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</si>
  <si>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</si>
  <si>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</si>
  <si>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</si>
  <si>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</si>
  <si>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</si>
  <si>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</si>
  <si>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</si>
  <si>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</si>
  <si>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</si>
  <si>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</si>
  <si>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</si>
  <si>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</si>
  <si>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</si>
  <si>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</si>
  <si>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</si>
  <si>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</si>
  <si>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</si>
  <si>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</si>
  <si>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</si>
  <si>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</si>
  <si>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</si>
  <si>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</si>
  <si>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</si>
  <si>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</si>
  <si>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</si>
  <si>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</si>
  <si>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</si>
  <si>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</si>
  <si>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</si>
  <si>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</si>
  <si>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</si>
  <si>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</si>
  <si>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</si>
  <si>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</si>
  <si>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</si>
  <si>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</si>
  <si>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</si>
  <si>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</si>
  <si>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</si>
  <si>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</si>
  <si>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</si>
  <si>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</si>
  <si>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</si>
  <si>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</si>
  <si>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</si>
  <si>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</si>
  <si>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</si>
  <si>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</si>
  <si>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</si>
  <si>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</si>
  <si>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</si>
  <si>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</si>
  <si>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</si>
  <si>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</si>
  <si>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</si>
  <si>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</si>
  <si>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</si>
  <si>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</si>
  <si>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</si>
  <si>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</si>
  <si>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</si>
  <si>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</si>
  <si>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</si>
  <si>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</si>
  <si>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</si>
  <si>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</si>
  <si>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</si>
  <si>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</si>
  <si>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</si>
  <si>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</si>
  <si>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</si>
  <si>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</si>
  <si>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</si>
  <si>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</si>
  <si>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</si>
  <si>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</si>
  <si>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</si>
  <si>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</si>
  <si>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</si>
  <si>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</si>
  <si>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</si>
  <si>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</si>
  <si>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</si>
  <si>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</si>
  <si>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</si>
  <si>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</si>
  <si>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</si>
  <si>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</si>
  <si>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</si>
  <si>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</si>
  <si>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</si>
  <si>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</si>
  <si>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</si>
  <si>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</si>
  <si>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</si>
  <si>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</si>
  <si>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</si>
  <si>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</si>
  <si>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</si>
  <si>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</si>
  <si>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</si>
  <si>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</si>
  <si>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</si>
  <si>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</si>
  <si>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</si>
  <si>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</si>
  <si>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</si>
  <si>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</si>
  <si>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</si>
  <si>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</si>
  <si>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</si>
  <si>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</si>
  <si>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</si>
  <si>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</si>
  <si>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</si>
  <si>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</si>
  <si>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</si>
  <si>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</si>
  <si>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</si>
  <si>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</si>
  <si>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</si>
  <si>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</si>
  <si>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</si>
  <si>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</si>
  <si>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</si>
  <si>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</si>
  <si>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</si>
  <si>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</si>
  <si>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</si>
  <si>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</si>
  <si>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</si>
  <si>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</si>
  <si>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</si>
  <si>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</si>
  <si>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</si>
  <si>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</si>
  <si>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</si>
  <si>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</si>
  <si>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</si>
  <si>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</si>
  <si>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</si>
  <si>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</si>
  <si>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</si>
  <si>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</si>
  <si>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</si>
  <si>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</si>
  <si>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</si>
  <si>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</si>
  <si>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</si>
  <si>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</si>
  <si>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</si>
  <si>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</si>
  <si>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</si>
  <si>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</si>
  <si>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</si>
  <si>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</si>
  <si>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</si>
  <si>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</si>
  <si>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</si>
  <si>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</si>
  <si>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</si>
  <si>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</si>
  <si>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</si>
  <si>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</si>
  <si>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</si>
  <si>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</si>
  <si>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</si>
  <si>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</si>
  <si>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</si>
  <si>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</si>
  <si>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</si>
  <si>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</si>
  <si>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</si>
  <si>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</si>
  <si>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</si>
  <si>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</si>
  <si>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</si>
  <si>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</si>
  <si>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</si>
  <si>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</si>
  <si>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</si>
  <si>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</si>
  <si>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</si>
  <si>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</si>
  <si>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</si>
  <si>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</si>
  <si>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</si>
  <si>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</si>
  <si>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</si>
  <si>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</si>
  <si>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</si>
  <si>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</si>
  <si>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</si>
  <si>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</si>
  <si>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</si>
  <si>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</si>
  <si>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</si>
  <si>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</si>
  <si>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</si>
  <si>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</si>
  <si>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</si>
  <si>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</si>
  <si>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</si>
  <si>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</si>
  <si>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</si>
  <si>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</si>
  <si>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</si>
  <si>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</si>
  <si>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</si>
  <si>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</si>
  <si>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</si>
  <si>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</si>
  <si>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</si>
  <si>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</si>
  <si>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</si>
  <si>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</si>
  <si>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</si>
  <si>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</si>
  <si>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</si>
  <si>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</si>
  <si>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</si>
  <si>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</si>
  <si>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</si>
  <si>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</si>
  <si>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</si>
  <si>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</si>
  <si>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</si>
  <si>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</si>
  <si>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</si>
  <si>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</si>
  <si>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</si>
  <si>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</si>
  <si>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</si>
  <si>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</si>
  <si>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</si>
  <si>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</si>
  <si>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</si>
  <si>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</si>
  <si>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</si>
  <si>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</si>
  <si>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</si>
  <si>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</si>
  <si>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</si>
  <si>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</si>
  <si>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</si>
  <si>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</si>
  <si>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</si>
  <si>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</si>
  <si>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</si>
  <si>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</si>
  <si>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</si>
  <si>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</si>
  <si>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</si>
  <si>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</si>
  <si>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</si>
  <si>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</si>
  <si>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</si>
  <si>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</si>
  <si>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</si>
  <si>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</si>
  <si>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</si>
  <si>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</si>
  <si>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</si>
  <si>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</si>
  <si>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</si>
  <si>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</si>
  <si>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</si>
  <si>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</si>
  <si>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</si>
  <si>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</si>
  <si>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</si>
  <si>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</si>
  <si>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</si>
  <si>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</si>
  <si>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</si>
  <si>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</si>
  <si>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</si>
  <si>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</si>
  <si>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</si>
  <si>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</si>
  <si>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</si>
  <si>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</si>
  <si>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</si>
  <si>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</si>
  <si>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</si>
  <si>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</si>
  <si>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</si>
  <si>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</si>
  <si>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</si>
  <si>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</si>
  <si>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</si>
  <si>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</si>
  <si>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</si>
  <si>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</si>
  <si>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</si>
  <si>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</si>
  <si>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</si>
  <si>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</si>
  <si>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</si>
  <si>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</si>
  <si>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</si>
  <si>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</si>
  <si>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</si>
  <si>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</si>
  <si>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</si>
  <si>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</si>
  <si>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</si>
  <si>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</si>
  <si>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</si>
  <si>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</si>
  <si>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</si>
  <si>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</si>
  <si>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</si>
  <si>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</si>
  <si>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</si>
  <si>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</si>
  <si>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</si>
  <si>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</si>
  <si>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</si>
  <si>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</si>
  <si>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</si>
  <si>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</si>
  <si>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</si>
  <si>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</si>
  <si>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</si>
  <si>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</si>
  <si>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</si>
  <si>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</si>
  <si>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</si>
  <si>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</si>
  <si>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</si>
  <si>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</si>
  <si>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</si>
  <si>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</si>
  <si>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</si>
  <si>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</si>
  <si>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</si>
  <si>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</si>
  <si>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</si>
  <si>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</si>
  <si>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</si>
  <si>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</si>
  <si>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</si>
  <si>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</si>
  <si>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</si>
  <si>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</si>
  <si>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</si>
  <si>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</si>
  <si>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</si>
  <si>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</si>
  <si>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</si>
  <si>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</si>
  <si>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</si>
  <si>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</si>
  <si>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</si>
  <si>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</si>
  <si>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</si>
  <si>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</si>
  <si>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</si>
  <si>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</si>
  <si>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</si>
  <si>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</si>
  <si>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</si>
  <si>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</si>
  <si>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</si>
  <si>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</si>
  <si>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</si>
  <si>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</si>
  <si>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</si>
  <si>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</si>
  <si>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</si>
  <si>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</si>
  <si>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</si>
  <si>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</si>
  <si>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</si>
  <si>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</si>
  <si>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</si>
  <si>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</si>
  <si>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</si>
  <si>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</si>
  <si>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</si>
  <si>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</si>
  <si>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</si>
  <si>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</si>
  <si>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</si>
  <si>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</si>
  <si>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</si>
  <si>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</si>
  <si>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</si>
  <si>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</si>
  <si>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</si>
  <si>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</si>
  <si>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</si>
  <si>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</si>
  <si>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</si>
  <si>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</si>
  <si>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</si>
  <si>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</si>
  <si>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</si>
  <si>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</si>
  <si>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</si>
  <si>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</si>
  <si>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</si>
  <si>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</si>
  <si>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</si>
  <si>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</si>
  <si>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</si>
  <si>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</si>
  <si>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</si>
  <si>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</si>
  <si>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</si>
  <si>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</si>
  <si>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</si>
  <si>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</si>
  <si>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</si>
  <si>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</si>
  <si>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</si>
  <si>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</si>
  <si>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</si>
  <si>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</si>
  <si>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</si>
  <si>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</si>
  <si>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</si>
  <si>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</si>
  <si>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</si>
  <si>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</si>
  <si>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</si>
  <si>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</si>
  <si>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</si>
  <si>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</si>
  <si>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</si>
  <si>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</si>
  <si>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</si>
  <si>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</si>
  <si>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</si>
  <si>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</si>
  <si>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</si>
  <si>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</si>
  <si>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</si>
  <si>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</si>
  <si>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</si>
  <si>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</si>
  <si>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</si>
  <si>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</si>
  <si>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</si>
  <si>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</si>
  <si>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</si>
  <si>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</si>
  <si>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</si>
  <si>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</si>
  <si>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</si>
  <si>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</si>
  <si>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</si>
  <si>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</si>
  <si>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</si>
  <si>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</si>
  <si>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</si>
  <si>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</si>
  <si>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</si>
  <si>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</si>
  <si>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</si>
  <si>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</si>
  <si>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</si>
  <si>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</si>
  <si>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</si>
  <si>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</si>
  <si>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</si>
  <si>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</si>
  <si>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</si>
  <si>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</si>
  <si>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</si>
  <si>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</si>
  <si>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</si>
  <si>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</si>
  <si>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</si>
  <si>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</si>
  <si>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</si>
  <si>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</si>
  <si>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</si>
  <si>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</si>
  <si>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</si>
  <si>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</si>
  <si>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</si>
  <si>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</si>
  <si>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</si>
  <si>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</si>
  <si>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</si>
  <si>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</si>
  <si>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</si>
  <si>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</si>
  <si>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</si>
  <si>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</si>
  <si>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</si>
  <si>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</si>
  <si>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</si>
  <si>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</si>
  <si>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</si>
  <si>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</si>
  <si>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</si>
  <si>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</si>
  <si>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</si>
  <si>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</si>
  <si>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</si>
  <si>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</si>
  <si>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</si>
  <si>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</si>
  <si>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</si>
  <si>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</si>
  <si>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</si>
  <si>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</si>
  <si>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</si>
  <si>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</si>
  <si>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</si>
  <si>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</si>
  <si>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</si>
  <si>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</si>
  <si>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</si>
  <si>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</si>
  <si>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</si>
  <si>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</si>
  <si>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</si>
  <si>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</si>
  <si>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</si>
  <si>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</si>
  <si>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</si>
  <si>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</si>
  <si>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</si>
  <si>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</si>
  <si>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</si>
  <si>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</si>
  <si>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</si>
  <si>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</si>
  <si>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</si>
  <si>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</si>
  <si>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</si>
  <si>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</si>
  <si>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</si>
  <si>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</si>
  <si>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</si>
  <si>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</si>
  <si>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</si>
  <si>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</si>
  <si>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</si>
  <si>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</si>
  <si>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</si>
  <si>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</si>
  <si>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</si>
  <si>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</si>
  <si>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</si>
  <si>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</si>
  <si>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</si>
  <si>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</si>
  <si>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</si>
  <si>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</si>
  <si>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</si>
  <si>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</si>
  <si>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</si>
  <si>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</si>
  <si>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</si>
  <si>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</si>
  <si>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</si>
  <si>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</si>
  <si>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</si>
  <si>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</si>
  <si>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</si>
  <si>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</si>
  <si>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</si>
  <si>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</si>
  <si>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</si>
  <si>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</si>
  <si>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</si>
  <si>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</si>
  <si>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</si>
  <si>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</si>
  <si>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</si>
  <si>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</si>
  <si>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</si>
  <si>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</si>
  <si>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</si>
  <si>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</si>
  <si>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</si>
  <si>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</si>
  <si>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</si>
  <si>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</si>
  <si>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</si>
  <si>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</si>
  <si>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</si>
  <si>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</si>
  <si>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</si>
  <si>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</si>
  <si>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</si>
  <si>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</si>
  <si>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</si>
  <si>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</si>
  <si>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</si>
  <si>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</si>
  <si>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</si>
  <si>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</si>
  <si>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</si>
  <si>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</si>
  <si>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</si>
  <si>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</si>
  <si>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</si>
  <si>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</si>
  <si>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</si>
  <si>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</si>
  <si>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</si>
  <si>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</si>
  <si>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</si>
  <si>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</si>
  <si>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</si>
  <si>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</si>
  <si>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</si>
  <si>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</si>
  <si>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</si>
  <si>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</si>
  <si>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</si>
  <si>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</si>
  <si>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</si>
  <si>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</si>
  <si>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</si>
  <si>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</si>
  <si>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</si>
  <si>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</si>
  <si>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</si>
  <si>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</si>
  <si>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</si>
  <si>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</si>
  <si>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</si>
  <si>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</si>
  <si>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</si>
  <si>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</si>
  <si>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</si>
  <si>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</si>
  <si>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</si>
  <si>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</si>
  <si>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</si>
  <si>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</si>
  <si>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</si>
  <si>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</si>
  <si>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</si>
  <si>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</si>
  <si>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</si>
  <si>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</si>
  <si>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</si>
  <si>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</si>
  <si>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</si>
  <si>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</si>
  <si>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</si>
  <si>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</si>
  <si>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</si>
  <si>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</si>
  <si>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</si>
  <si>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</si>
  <si>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</si>
  <si>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</si>
  <si>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</si>
  <si>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</si>
  <si>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</si>
  <si>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</si>
  <si>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</si>
  <si>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</si>
  <si>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</si>
  <si>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</si>
  <si>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</si>
  <si>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</si>
  <si>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</si>
  <si>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</si>
  <si>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</si>
  <si>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</si>
  <si>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</si>
  <si>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</si>
  <si>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</si>
  <si>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</si>
  <si>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</si>
  <si>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</si>
  <si>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</si>
  <si>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</si>
  <si>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</si>
  <si>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</si>
  <si>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</si>
  <si>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</si>
  <si>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</si>
  <si>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</si>
  <si>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</si>
  <si>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</si>
  <si>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</si>
  <si>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</si>
  <si>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</si>
  <si>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</si>
  <si>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</si>
  <si>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</si>
  <si>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</si>
  <si>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</si>
  <si>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</si>
  <si>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</si>
  <si>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</si>
  <si>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</si>
  <si>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</si>
  <si>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</si>
  <si>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</si>
  <si>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</si>
  <si>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</si>
  <si>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</si>
  <si>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</si>
  <si>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</si>
  <si>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</si>
  <si>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</si>
  <si>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</si>
  <si>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</si>
  <si>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</si>
  <si>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</si>
  <si>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</si>
  <si>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</si>
  <si>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</si>
  <si>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</si>
  <si>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</si>
  <si>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</si>
  <si>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</si>
  <si>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</si>
  <si>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</si>
  <si>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</si>
  <si>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</si>
  <si>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</si>
  <si>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</si>
  <si>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</si>
  <si>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</si>
  <si>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</si>
  <si>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</si>
  <si>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</si>
  <si>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</si>
  <si>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</si>
  <si>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</si>
  <si>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</si>
  <si>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</si>
  <si>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</si>
  <si>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</si>
  <si>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</si>
  <si>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</si>
  <si>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</si>
  <si>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</si>
  <si>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</si>
  <si>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</si>
  <si>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</si>
  <si>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</si>
  <si>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</si>
  <si>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</si>
  <si>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</si>
  <si>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</si>
  <si>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</si>
  <si>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</si>
  <si>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</si>
  <si>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</si>
  <si>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</si>
  <si>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</si>
  <si>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</si>
  <si>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</si>
  <si>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</si>
  <si>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</si>
  <si>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</si>
  <si>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</si>
  <si>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</si>
  <si>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</si>
  <si>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</si>
  <si>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</si>
  <si>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</si>
  <si>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</si>
  <si>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</si>
  <si>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</si>
  <si>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</si>
  <si>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</si>
  <si>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</si>
  <si>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</si>
  <si>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</si>
  <si>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</si>
  <si>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</si>
  <si>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</si>
  <si>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</si>
  <si>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</si>
  <si>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</si>
  <si>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</si>
  <si>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</si>
  <si>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</si>
  <si>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</si>
  <si>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</si>
  <si>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</si>
  <si>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</si>
  <si>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</si>
  <si>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</si>
  <si>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</si>
  <si>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</si>
  <si>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</si>
  <si>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</si>
  <si>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</si>
  <si>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</si>
  <si>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</si>
  <si>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</si>
  <si>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</si>
  <si>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</si>
  <si>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</si>
  <si>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</si>
  <si>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</si>
  <si>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</si>
  <si>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</si>
  <si>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</si>
  <si>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</si>
  <si>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</si>
  <si>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</si>
  <si>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</si>
  <si>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</si>
  <si>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</si>
  <si>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</si>
  <si>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</si>
  <si>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</si>
  <si>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</si>
  <si>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</si>
  <si>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</si>
  <si>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</si>
  <si>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</si>
  <si>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</si>
  <si>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</si>
  <si>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</si>
  <si>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</si>
  <si>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</si>
  <si>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</si>
  <si>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</si>
  <si>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</si>
  <si>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</si>
  <si>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</si>
  <si>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</si>
  <si>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</si>
  <si>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</si>
  <si>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</si>
  <si>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</si>
  <si>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</si>
  <si>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</si>
  <si>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</si>
  <si>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</si>
  <si>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</si>
  <si>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</si>
  <si>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</si>
  <si>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</si>
  <si>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</si>
  <si>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</si>
  <si>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</si>
  <si>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</si>
  <si>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</si>
  <si>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</si>
  <si>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</si>
  <si>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</si>
  <si>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</si>
  <si>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</si>
  <si>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</si>
  <si>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</si>
  <si>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</si>
  <si>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</si>
  <si>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</si>
  <si>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</si>
  <si>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</si>
  <si>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</si>
  <si>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</si>
  <si>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</si>
  <si>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</si>
  <si>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</si>
  <si>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</si>
  <si>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</si>
  <si>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</si>
  <si>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</si>
  <si>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</si>
  <si>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</si>
  <si>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</si>
  <si>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</si>
  <si>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</si>
  <si>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</si>
  <si>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</si>
  <si>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</si>
  <si>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</si>
  <si>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</si>
  <si>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</si>
  <si>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</si>
  <si>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</si>
  <si>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</si>
  <si>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</si>
  <si>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</si>
  <si>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</si>
  <si>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</si>
  <si>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</si>
  <si>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</si>
  <si>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</si>
  <si>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</si>
  <si>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</si>
  <si>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</si>
  <si>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</si>
  <si>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</si>
  <si>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</si>
  <si>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</si>
  <si>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</si>
  <si>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</si>
  <si>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</si>
  <si>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</si>
  <si>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</si>
  <si>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</si>
  <si>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</si>
  <si>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</si>
  <si>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</si>
  <si>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</si>
  <si>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</si>
  <si>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</si>
  <si>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</si>
  <si>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</si>
  <si>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</si>
  <si>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</si>
  <si>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</si>
  <si>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</si>
  <si>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</si>
  <si>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</si>
  <si>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</si>
  <si>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</si>
  <si>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</si>
  <si>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</si>
  <si>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</si>
  <si>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</si>
  <si>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</si>
  <si>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</si>
  <si>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</si>
  <si>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</si>
  <si>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</si>
  <si>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</si>
  <si>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</si>
  <si>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</si>
  <si>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</si>
  <si>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</si>
  <si>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</si>
  <si>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</si>
  <si>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</si>
  <si>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</si>
  <si>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</si>
  <si>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</si>
  <si>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</si>
  <si>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</si>
  <si>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</si>
  <si>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</si>
  <si>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</si>
  <si>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</si>
  <si>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</si>
  <si>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</si>
  <si>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</si>
  <si>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</si>
  <si>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</si>
  <si>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</si>
  <si>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</si>
  <si>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</si>
  <si>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</si>
  <si>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</si>
  <si>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</si>
  <si>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</si>
  <si>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</si>
  <si>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</si>
  <si>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</si>
  <si>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</si>
  <si>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</si>
  <si>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</si>
  <si>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</si>
  <si>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</si>
  <si>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</si>
  <si>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</si>
  <si>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</si>
  <si>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</si>
  <si>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</si>
  <si>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</si>
  <si>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</si>
  <si>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</si>
  <si>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</si>
  <si>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</si>
  <si>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</si>
  <si>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</si>
  <si>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</si>
  <si>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</si>
  <si>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</si>
  <si>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</si>
  <si>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</si>
  <si>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</si>
  <si>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</si>
  <si>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</si>
  <si>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</si>
  <si>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</si>
  <si>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</si>
  <si>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</si>
  <si>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</si>
  <si>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</si>
  <si>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</si>
  <si>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</si>
  <si>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</si>
  <si>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</si>
  <si>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</si>
  <si>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</si>
  <si>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</si>
  <si>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</si>
  <si>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</si>
  <si>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</si>
  <si>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</si>
  <si>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</si>
  <si>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</si>
  <si>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</si>
  <si>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</si>
  <si>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</si>
  <si>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</si>
  <si>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</si>
  <si>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</si>
  <si>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</si>
  <si>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</si>
  <si>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</si>
  <si>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</si>
  <si>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</si>
  <si>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</si>
  <si>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</si>
  <si>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</si>
  <si>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</si>
  <si>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</si>
  <si>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</si>
  <si>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</si>
  <si>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</si>
  <si>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</si>
  <si>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</si>
  <si>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</si>
  <si>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</si>
  <si>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</si>
  <si>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</si>
  <si>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</si>
  <si>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</si>
  <si>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</si>
  <si>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</si>
  <si>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</si>
  <si>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</si>
  <si>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</si>
  <si>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</si>
  <si>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</si>
  <si>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</si>
  <si>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</si>
  <si>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</si>
  <si>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</si>
  <si>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</si>
  <si>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</si>
  <si>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</si>
  <si>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</si>
  <si>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</si>
  <si>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</si>
  <si>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</si>
  <si>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</si>
  <si>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</si>
  <si>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</si>
  <si>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</si>
  <si>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</si>
  <si>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</si>
  <si>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</si>
  <si>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</si>
  <si>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</si>
  <si>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</si>
  <si>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</si>
  <si>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</si>
  <si>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</si>
  <si>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</si>
  <si>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</si>
  <si>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</si>
  <si>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</si>
  <si>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</si>
  <si>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</si>
  <si>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</si>
  <si>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</si>
  <si>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</si>
  <si>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</si>
  <si>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</si>
  <si>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</si>
  <si>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</si>
  <si>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</si>
  <si>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</si>
  <si>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</si>
  <si>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</si>
  <si>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</si>
  <si>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</si>
  <si>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</si>
  <si>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</si>
  <si>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</si>
  <si>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</si>
  <si>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</si>
  <si>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</si>
  <si>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</si>
  <si>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</si>
  <si>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</si>
  <si>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</si>
  <si>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</si>
  <si>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</si>
  <si>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</si>
  <si>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</si>
  <si>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</si>
  <si>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</si>
  <si>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</si>
  <si>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</si>
  <si>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</si>
  <si>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</si>
  <si>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</si>
  <si>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</si>
  <si>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</si>
  <si>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</si>
  <si>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</si>
  <si>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</si>
  <si>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</si>
  <si>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</si>
  <si>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</si>
  <si>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</si>
  <si>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</si>
  <si>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</si>
  <si>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</si>
  <si>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</si>
  <si>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</si>
  <si>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</si>
  <si>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</si>
  <si>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</si>
  <si>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</si>
  <si>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</si>
  <si>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</si>
  <si>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</si>
  <si>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</si>
  <si>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</si>
  <si>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</si>
  <si>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</si>
  <si>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</si>
  <si>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</si>
  <si>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</si>
  <si>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</si>
  <si>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</si>
  <si>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</si>
  <si>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</si>
  <si>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</si>
  <si>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</si>
  <si>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</si>
  <si>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</si>
  <si>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</si>
  <si>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</si>
  <si>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</si>
  <si>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</si>
  <si>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</si>
  <si>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</si>
  <si>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</si>
  <si>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</si>
  <si>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</si>
  <si>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</si>
  <si>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</si>
  <si>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</si>
  <si>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</si>
  <si>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</si>
  <si>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</si>
  <si>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</si>
  <si>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</si>
  <si>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</si>
  <si>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</si>
  <si>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</si>
  <si>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</si>
  <si>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</si>
  <si>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</si>
  <si>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</si>
  <si>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</si>
  <si>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</si>
  <si>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</si>
  <si>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</si>
  <si>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</si>
  <si>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</si>
  <si>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</si>
  <si>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</si>
  <si>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</si>
  <si>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</si>
  <si>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</si>
  <si>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</si>
  <si>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</si>
  <si>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</si>
  <si>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</si>
  <si>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</si>
  <si>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</si>
  <si>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</si>
  <si>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</si>
  <si>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</si>
  <si>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</si>
  <si>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</si>
  <si>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</si>
  <si>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</si>
  <si>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</si>
  <si>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</si>
  <si>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</si>
  <si>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</si>
  <si>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</si>
  <si>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</si>
  <si>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</si>
  <si>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</si>
  <si>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</si>
  <si>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</si>
  <si>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</si>
  <si>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</si>
  <si>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</si>
  <si>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</si>
  <si>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</si>
  <si>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</si>
  <si>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</si>
  <si>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</si>
  <si>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</si>
  <si>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</si>
  <si>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</si>
  <si>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</si>
  <si>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</si>
  <si>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</si>
  <si>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</si>
  <si>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</si>
  <si>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</si>
  <si>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</si>
  <si>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</si>
  <si>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</si>
  <si>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</si>
  <si>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</si>
  <si>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</si>
  <si>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</si>
  <si>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</si>
  <si>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</si>
  <si>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</si>
  <si>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</si>
  <si>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</si>
  <si>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</si>
  <si>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</si>
  <si>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</si>
  <si>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</si>
  <si>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</si>
  <si>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</si>
  <si>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</si>
  <si>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</si>
  <si>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</si>
  <si>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</si>
  <si>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</si>
  <si>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</si>
  <si>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</si>
  <si>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</si>
  <si>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</si>
  <si>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</si>
  <si>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</si>
  <si>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</si>
  <si>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</si>
  <si>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</si>
  <si>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</si>
  <si>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</si>
  <si>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</si>
  <si>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</si>
  <si>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</si>
  <si>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</si>
  <si>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</si>
  <si>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</si>
  <si>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</si>
  <si>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</si>
  <si>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</si>
  <si>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</si>
  <si>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</si>
  <si>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</si>
  <si>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</si>
  <si>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</si>
  <si>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</si>
  <si>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</si>
  <si>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</si>
  <si>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</si>
  <si>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</si>
  <si>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</si>
  <si>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</si>
  <si>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</si>
  <si>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</si>
  <si>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</si>
  <si>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</si>
  <si>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</si>
  <si>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</si>
  <si>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</si>
  <si>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</si>
  <si>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</si>
  <si>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</si>
  <si>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</si>
  <si>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</si>
  <si>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</si>
  <si>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</si>
  <si>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</si>
  <si>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</si>
  <si>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</si>
  <si>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</si>
  <si>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</si>
  <si>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</si>
  <si>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</si>
  <si>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</si>
  <si>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</si>
  <si>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</si>
  <si>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</si>
  <si>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</si>
  <si>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</si>
  <si>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</si>
  <si>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</si>
  <si>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</si>
  <si>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</si>
  <si>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</si>
  <si>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</si>
  <si>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</si>
  <si>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</si>
  <si>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</si>
  <si>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</si>
  <si>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</si>
  <si>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</si>
  <si>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</si>
  <si>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</si>
  <si>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</si>
  <si>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</si>
  <si>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</si>
  <si>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</si>
  <si>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</si>
  <si>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</si>
  <si>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</si>
  <si>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</si>
  <si>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</si>
  <si>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</si>
  <si>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</si>
  <si>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</si>
  <si>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</si>
  <si>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</si>
  <si>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</si>
  <si>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</si>
  <si>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</si>
  <si>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</si>
  <si>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</si>
  <si>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</si>
  <si>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</si>
  <si>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</si>
  <si>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</si>
  <si>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</si>
  <si>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</si>
  <si>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</si>
  <si>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</si>
  <si>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</si>
  <si>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</si>
  <si>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</si>
  <si>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</si>
  <si>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</si>
  <si>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</si>
  <si>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</si>
  <si>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</si>
  <si>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</si>
  <si>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</si>
  <si>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</si>
  <si>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</si>
  <si>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</si>
  <si>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</si>
  <si>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</si>
  <si>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</si>
  <si>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</si>
  <si>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</si>
  <si>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</si>
  <si>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</si>
  <si>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</si>
  <si>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</si>
  <si>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</si>
  <si>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</si>
  <si>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</si>
  <si>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</si>
  <si>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</si>
  <si>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</si>
  <si>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</si>
  <si>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</si>
  <si>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</si>
  <si>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</si>
  <si>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</si>
  <si>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</si>
  <si>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</si>
  <si>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</si>
  <si>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</si>
  <si>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</si>
  <si>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</si>
  <si>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</si>
  <si>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</si>
  <si>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</si>
  <si>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</si>
  <si>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</si>
  <si>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</si>
  <si>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</si>
  <si>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</si>
  <si>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</si>
  <si>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</si>
  <si>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</si>
  <si>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</si>
  <si>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</si>
  <si>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</si>
  <si>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</si>
  <si>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</si>
  <si>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</si>
  <si>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</si>
  <si>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</si>
  <si>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</si>
  <si>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</si>
  <si>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</si>
  <si>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</si>
  <si>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</si>
  <si>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</si>
  <si>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</si>
  <si>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</si>
  <si>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</si>
  <si>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</si>
  <si>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</si>
  <si>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</si>
  <si>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</si>
  <si>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</si>
  <si>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</si>
  <si>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</si>
  <si>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</si>
  <si>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</si>
  <si>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</si>
  <si>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</si>
  <si>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</si>
  <si>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</si>
  <si>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</si>
  <si>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</si>
  <si>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</si>
  <si>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</si>
  <si>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</si>
  <si>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</si>
  <si>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</si>
  <si>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</si>
  <si>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</si>
  <si>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</si>
  <si>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</si>
  <si>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</si>
  <si>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</si>
  <si>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</si>
  <si>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</si>
  <si>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</si>
  <si>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</si>
  <si>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</si>
  <si>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</si>
  <si>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</si>
  <si>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</si>
  <si>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</si>
  <si>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</si>
  <si>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</si>
  <si>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</si>
  <si>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</si>
  <si>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</si>
  <si>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</si>
  <si>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</si>
  <si>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</si>
  <si>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</si>
  <si>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</si>
  <si>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</si>
  <si>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</si>
  <si>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</si>
  <si>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</si>
  <si>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</si>
  <si>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</si>
  <si>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</si>
  <si>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</si>
  <si>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</si>
  <si>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</si>
  <si>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</si>
  <si>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</si>
  <si>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</si>
  <si>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</si>
  <si>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</si>
  <si>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</si>
  <si>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</si>
  <si>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</si>
  <si>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</si>
  <si>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</si>
  <si>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</si>
  <si>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</si>
  <si>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</si>
  <si>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</si>
  <si>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</si>
  <si>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</si>
  <si>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</si>
  <si>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</si>
  <si>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</si>
  <si>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</si>
  <si>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</si>
  <si>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</si>
  <si>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</si>
  <si>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</si>
  <si>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</si>
  <si>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</si>
  <si>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</si>
  <si>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</si>
  <si>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</si>
  <si>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</si>
  <si>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</si>
  <si>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</si>
  <si>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</si>
  <si>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</si>
  <si>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</si>
  <si>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</si>
  <si>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</si>
  <si>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</si>
  <si>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</si>
  <si>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</si>
  <si>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</si>
  <si>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</si>
  <si>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</si>
  <si>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</si>
  <si>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</si>
  <si>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</si>
  <si>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</si>
  <si>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</si>
  <si>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</si>
  <si>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</si>
  <si>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</si>
  <si>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</si>
  <si>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</si>
  <si>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</si>
  <si>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</si>
  <si>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</si>
  <si>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</si>
  <si>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</si>
  <si>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</si>
  <si>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</si>
  <si>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</si>
  <si>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</si>
  <si>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</si>
  <si>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</si>
  <si>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</si>
  <si>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</si>
  <si>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</si>
  <si>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</si>
  <si>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</si>
  <si>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</si>
  <si>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</si>
  <si>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</si>
  <si>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</si>
  <si>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</si>
  <si>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</si>
  <si>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</si>
  <si>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</si>
  <si>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</si>
  <si>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</si>
  <si>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</si>
  <si>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</si>
  <si>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</si>
  <si>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</si>
  <si>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</si>
  <si>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</si>
  <si>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</si>
  <si>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</si>
  <si>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</si>
  <si>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</si>
  <si>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</si>
  <si>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</si>
  <si>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</si>
  <si>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</si>
  <si>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</si>
  <si>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</si>
  <si>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</si>
  <si>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</si>
  <si>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</si>
  <si>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</si>
  <si>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</si>
  <si>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</si>
  <si>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</si>
  <si>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</si>
  <si>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</si>
  <si>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</si>
  <si>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</si>
  <si>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</si>
  <si>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</si>
  <si>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</si>
  <si>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</si>
  <si>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</si>
  <si>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</si>
  <si>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</si>
  <si>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</si>
  <si>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</si>
  <si>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</si>
  <si>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</si>
  <si>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</si>
  <si>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</si>
  <si>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</si>
  <si>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</si>
  <si>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</si>
  <si>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</si>
  <si>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</si>
  <si>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</si>
  <si>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</si>
  <si>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</si>
  <si>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</si>
  <si>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</si>
  <si>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</si>
  <si>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</si>
  <si>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</si>
  <si>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</si>
  <si>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</si>
  <si>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</si>
  <si>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</si>
  <si>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</si>
  <si>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</si>
  <si>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</si>
  <si>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</si>
  <si>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</si>
  <si>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</si>
  <si>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</si>
  <si>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</si>
  <si>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</si>
  <si>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</si>
  <si>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</si>
  <si>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</si>
  <si>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</si>
  <si>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</si>
  <si>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</si>
  <si>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</si>
  <si>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</si>
  <si>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</si>
  <si>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</si>
  <si>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</si>
  <si>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</si>
  <si>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</si>
  <si>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</si>
  <si>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</si>
  <si>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</si>
  <si>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</si>
  <si>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</si>
  <si>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</si>
  <si>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</si>
  <si>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</si>
  <si>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</si>
  <si>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</si>
  <si>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</si>
  <si>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</si>
  <si>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</si>
  <si>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</si>
  <si>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</si>
  <si>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</si>
  <si>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</si>
  <si>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</si>
  <si>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</si>
  <si>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</si>
  <si>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</si>
  <si>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</si>
  <si>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</si>
  <si>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</si>
  <si>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</si>
  <si>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</si>
  <si>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</si>
  <si>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</si>
  <si>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</si>
  <si>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</si>
  <si>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</si>
  <si>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</si>
  <si>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</si>
  <si>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</si>
  <si>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</si>
  <si>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</si>
  <si>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</si>
  <si>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</si>
  <si>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</si>
  <si>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</si>
  <si>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</si>
  <si>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</si>
  <si>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</si>
  <si>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</si>
  <si>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</si>
  <si>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</si>
  <si>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</si>
  <si>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</si>
  <si>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</si>
  <si>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</si>
  <si>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</si>
  <si>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</si>
  <si>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</si>
  <si>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</si>
  <si>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</si>
  <si>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</si>
  <si>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</si>
  <si>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</si>
  <si>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</si>
  <si>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</si>
  <si>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</si>
  <si>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</si>
  <si>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</si>
  <si>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</si>
  <si>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</si>
  <si>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</si>
  <si>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</si>
  <si>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</si>
  <si>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</si>
  <si>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</si>
  <si>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</si>
  <si>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</si>
  <si>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</si>
  <si>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</si>
  <si>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</si>
  <si>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</si>
  <si>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</si>
  <si>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</si>
  <si>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</si>
  <si>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</si>
  <si>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</si>
  <si>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</si>
  <si>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</si>
  <si>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</si>
  <si>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</si>
  <si>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</si>
  <si>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</si>
  <si>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</si>
  <si>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</si>
  <si>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</si>
  <si>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</si>
  <si>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</si>
  <si>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</si>
  <si>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</si>
  <si>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</si>
  <si>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</si>
  <si>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</si>
  <si>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</si>
  <si>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</si>
  <si>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</si>
  <si>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</si>
  <si>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</si>
  <si>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</si>
  <si>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</si>
  <si>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</si>
  <si>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</si>
  <si>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</si>
  <si>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</si>
  <si>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</si>
  <si>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</si>
  <si>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</si>
  <si>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</si>
  <si>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</si>
  <si>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</si>
  <si>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</si>
  <si>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</si>
  <si>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</si>
  <si>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</si>
  <si>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</si>
  <si>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</si>
  <si>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</si>
  <si>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</si>
  <si>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</si>
  <si>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</si>
  <si>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</si>
  <si>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</si>
  <si>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</si>
  <si>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</si>
  <si>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</si>
  <si>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</si>
  <si>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</si>
  <si>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</si>
  <si>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</si>
  <si>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</si>
  <si>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</si>
  <si>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</si>
  <si>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</si>
  <si>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</si>
  <si>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</si>
  <si>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</si>
  <si>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</si>
  <si>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</si>
  <si>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</si>
  <si>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</si>
  <si>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</si>
  <si>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</si>
  <si>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</si>
  <si>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</si>
  <si>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</si>
  <si>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</si>
  <si>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</si>
  <si>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</si>
  <si>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</si>
  <si>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</si>
  <si>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</si>
  <si>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</si>
  <si>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</si>
  <si>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</si>
  <si>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</si>
  <si>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</si>
  <si>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</si>
  <si>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</si>
  <si>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</si>
  <si>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</si>
  <si>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</si>
  <si>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</si>
  <si>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</si>
  <si>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</si>
  <si>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</si>
  <si>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</si>
  <si>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</si>
  <si>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</si>
  <si>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</si>
  <si>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</si>
  <si>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</si>
  <si>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</si>
  <si>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</si>
  <si>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</si>
  <si>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</si>
  <si>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</si>
  <si>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</si>
  <si>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</si>
  <si>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</si>
  <si>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</si>
  <si>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</si>
  <si>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</si>
  <si>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</si>
  <si>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</si>
  <si>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</si>
  <si>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</si>
  <si>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</si>
  <si>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</si>
  <si>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</si>
  <si>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</si>
  <si>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</si>
  <si>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</si>
  <si>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</si>
  <si>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</si>
  <si>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</si>
  <si>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</si>
  <si>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</si>
  <si>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</si>
  <si>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</si>
  <si>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</si>
  <si>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</si>
  <si>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</si>
  <si>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</si>
  <si>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</si>
  <si>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</si>
  <si>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</si>
  <si>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</si>
  <si>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</si>
  <si>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</si>
  <si>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</si>
  <si>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</si>
  <si>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</si>
  <si>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</si>
  <si>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</si>
  <si>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</si>
  <si>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</si>
  <si>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</si>
  <si>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</si>
  <si>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</si>
  <si>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</si>
  <si>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</si>
  <si>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</si>
  <si>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</si>
  <si>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</si>
  <si>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</si>
  <si>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</si>
  <si>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</si>
  <si>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</si>
  <si>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</si>
  <si>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</si>
  <si>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</si>
  <si>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</si>
  <si>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</si>
  <si>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</si>
  <si>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</si>
  <si>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</si>
  <si>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</si>
  <si>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</si>
  <si>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</si>
  <si>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</si>
  <si>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</si>
  <si>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</si>
  <si>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</si>
  <si>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</si>
  <si>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</si>
  <si>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</si>
  <si>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</si>
  <si>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</si>
  <si>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</si>
  <si>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</si>
  <si>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</si>
  <si>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</si>
  <si>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</si>
  <si>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</si>
  <si>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</si>
  <si>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</si>
  <si>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</si>
  <si>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</si>
  <si>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</si>
  <si>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</si>
  <si>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</si>
  <si>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</si>
  <si>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</si>
  <si>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</si>
  <si>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</si>
  <si>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</si>
  <si>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</si>
  <si>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</si>
  <si>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</si>
  <si>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</si>
  <si>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</si>
  <si>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</si>
  <si>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</si>
  <si>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</si>
  <si>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</si>
  <si>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</si>
  <si>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</si>
  <si>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</si>
  <si>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</si>
  <si>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</si>
  <si>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</si>
  <si>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</si>
  <si>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</si>
  <si>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</si>
  <si>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</si>
  <si>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</si>
  <si>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</si>
  <si>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</si>
  <si>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</si>
  <si>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</si>
  <si>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</si>
  <si>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</si>
  <si>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</si>
  <si>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</si>
  <si>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</si>
  <si>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</si>
  <si>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</si>
  <si>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</si>
  <si>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</si>
  <si>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</si>
  <si>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</si>
  <si>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</si>
  <si>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</si>
  <si>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</si>
  <si>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</si>
  <si>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</si>
  <si>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</si>
  <si>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</si>
  <si>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</si>
  <si>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</si>
  <si>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</si>
  <si>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</si>
  <si>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</si>
  <si>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</si>
  <si>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</si>
  <si>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</si>
  <si>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</si>
  <si>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</si>
  <si>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</si>
  <si>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</si>
  <si>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</si>
  <si>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</si>
  <si>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</si>
  <si>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</si>
  <si>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</si>
  <si>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</si>
  <si>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</si>
  <si>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</si>
  <si>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</si>
  <si>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</si>
  <si>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</si>
  <si>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</si>
  <si>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</si>
  <si>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</si>
  <si>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</si>
  <si>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</si>
  <si>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</si>
  <si>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</si>
  <si>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</si>
  <si>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</si>
  <si>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</si>
  <si>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</si>
  <si>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</si>
  <si>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</si>
  <si>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</si>
  <si>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</si>
  <si>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</si>
  <si>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</si>
  <si>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</si>
  <si>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</si>
  <si>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</si>
  <si>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</si>
  <si>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</si>
  <si>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</si>
  <si>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</si>
  <si>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</si>
  <si>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</si>
  <si>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</si>
  <si>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</si>
  <si>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</si>
  <si>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</si>
  <si>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</si>
  <si>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</si>
  <si>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</si>
  <si>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</si>
  <si>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</si>
  <si>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</si>
  <si>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</si>
  <si>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</si>
  <si>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</si>
  <si>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</si>
  <si>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</si>
  <si>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</si>
  <si>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</si>
  <si>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</si>
  <si>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</si>
  <si>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</si>
  <si>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</si>
  <si>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</si>
  <si>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</si>
  <si>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</si>
  <si>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</si>
  <si>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</si>
  <si>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</si>
  <si>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</si>
  <si>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</si>
  <si>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</si>
  <si>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</si>
  <si>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</si>
  <si>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</si>
  <si>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</si>
  <si>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</si>
  <si>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</si>
  <si>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</si>
  <si>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</si>
  <si>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</si>
  <si>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</si>
  <si>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</si>
  <si>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</si>
  <si>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</si>
  <si>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</si>
  <si>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</si>
  <si>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</si>
  <si>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</si>
  <si>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</si>
  <si>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</si>
  <si>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</si>
  <si>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</si>
  <si>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</si>
  <si>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</si>
  <si>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</si>
  <si>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</si>
  <si>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</si>
  <si>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</si>
  <si>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</si>
  <si>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</si>
  <si>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</si>
  <si>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</si>
  <si>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</si>
  <si>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</si>
  <si>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</si>
  <si>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</si>
  <si>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</si>
  <si>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</si>
  <si>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</si>
  <si>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</si>
  <si>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</si>
  <si>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</si>
  <si>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</si>
  <si>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</si>
  <si>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</si>
  <si>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</si>
  <si>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</si>
  <si>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</si>
  <si>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</si>
  <si>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</si>
  <si>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</si>
  <si>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</si>
  <si>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</si>
  <si>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</si>
  <si>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</si>
  <si>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</si>
  <si>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</si>
  <si>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</si>
  <si>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</si>
  <si>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</si>
  <si>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</si>
  <si>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</si>
  <si>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</si>
  <si>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</si>
  <si>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</si>
  <si>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</si>
  <si>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</si>
  <si>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</si>
  <si>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</si>
  <si>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</si>
  <si>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</si>
  <si>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</si>
  <si>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</si>
  <si>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</si>
  <si>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</si>
  <si>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</si>
  <si>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</si>
  <si>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</si>
  <si>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</si>
  <si>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</si>
  <si>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</si>
  <si>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</si>
  <si>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</si>
  <si>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</si>
  <si>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</si>
  <si>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</si>
  <si>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</si>
  <si>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</si>
  <si>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</si>
  <si>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</si>
  <si>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</si>
  <si>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</si>
  <si>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</si>
  <si>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</si>
  <si>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</si>
  <si>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</si>
  <si>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</si>
  <si>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</si>
  <si>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</si>
  <si>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</si>
  <si>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</si>
  <si>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</si>
  <si>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</si>
  <si>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</si>
  <si>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</si>
  <si>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</si>
  <si>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</si>
  <si>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</si>
  <si>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</si>
  <si>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</si>
  <si>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</si>
  <si>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</si>
  <si>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</si>
  <si>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</si>
  <si>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</si>
  <si>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</si>
  <si>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</si>
  <si>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</si>
  <si>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</si>
  <si>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</si>
  <si>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</si>
  <si>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</si>
  <si>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</si>
  <si>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</si>
  <si>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</si>
  <si>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</si>
  <si>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</si>
  <si>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</si>
  <si>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</si>
  <si>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</si>
  <si>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</si>
  <si>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</si>
  <si>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</si>
  <si>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</si>
  <si>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</si>
  <si>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</si>
  <si>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</si>
  <si>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</si>
  <si>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</si>
  <si>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</si>
  <si>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</si>
  <si>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</si>
  <si>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</si>
  <si>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</si>
  <si>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</si>
  <si>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</si>
  <si>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</si>
  <si>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</si>
  <si>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</si>
  <si>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</si>
  <si>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</si>
  <si>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</si>
  <si>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</si>
  <si>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</si>
  <si>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</si>
  <si>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</si>
  <si>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</si>
  <si>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</si>
  <si>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</si>
  <si>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</si>
  <si>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</si>
  <si>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</si>
  <si>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</si>
  <si>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</si>
  <si>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</si>
  <si>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</si>
  <si>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</si>
  <si>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</si>
  <si>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</si>
  <si>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</si>
  <si>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</si>
  <si>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</si>
  <si>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</si>
  <si>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</si>
  <si>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</si>
  <si>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</si>
  <si>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</si>
  <si>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</si>
  <si>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</si>
  <si>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</si>
  <si>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</si>
  <si>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</si>
  <si>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</si>
  <si>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</si>
  <si>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</si>
  <si>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</si>
  <si>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</si>
  <si>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</si>
  <si>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</si>
  <si>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</si>
  <si>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</si>
  <si>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</si>
  <si>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</si>
  <si>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</si>
  <si>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</si>
  <si>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</si>
  <si>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</si>
  <si>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</si>
  <si>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</si>
  <si>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</si>
  <si>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</si>
  <si>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</si>
  <si>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</si>
  <si>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</si>
  <si>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</si>
  <si>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</si>
  <si>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</si>
  <si>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</si>
  <si>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</si>
  <si>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</si>
  <si>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</si>
  <si>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</si>
  <si>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</si>
  <si>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</si>
  <si>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</si>
  <si>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</si>
  <si>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</si>
  <si>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</si>
  <si>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</si>
  <si>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</si>
  <si>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</si>
  <si>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</si>
  <si>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</si>
  <si>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</si>
  <si>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</si>
  <si>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</si>
  <si>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</si>
  <si>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</si>
  <si>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</si>
  <si>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</si>
  <si>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</si>
  <si>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</si>
  <si>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</si>
  <si>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</si>
  <si>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</si>
  <si>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</si>
  <si>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</si>
  <si>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</si>
  <si>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</si>
  <si>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</si>
  <si>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</si>
  <si>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</si>
  <si>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</si>
  <si>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</si>
  <si>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</si>
  <si>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</si>
  <si>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</si>
  <si>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</si>
  <si>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</si>
  <si>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</si>
  <si>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</si>
  <si>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</si>
  <si>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</si>
  <si>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</si>
  <si>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</si>
  <si>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</si>
  <si>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</si>
  <si>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</si>
  <si>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</si>
  <si>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</si>
  <si>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</si>
  <si>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</si>
  <si>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</si>
  <si>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</si>
  <si>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</si>
  <si>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</si>
  <si>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</si>
  <si>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</si>
  <si>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</si>
  <si>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</si>
  <si>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</si>
  <si>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</si>
  <si>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</si>
  <si>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</si>
  <si>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</si>
  <si>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</si>
  <si>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</si>
  <si>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</si>
  <si>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</si>
  <si>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</si>
  <si>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</si>
  <si>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</si>
  <si>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</si>
  <si>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</si>
  <si>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</si>
  <si>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</si>
  <si>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</si>
  <si>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</si>
  <si>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</si>
  <si>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</si>
  <si>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</si>
  <si>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</si>
  <si>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</si>
  <si>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</si>
  <si>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</si>
  <si>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</si>
  <si>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</si>
  <si>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</si>
  <si>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</si>
  <si>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</si>
  <si>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</si>
  <si>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</si>
  <si>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</si>
  <si>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</si>
  <si>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</si>
  <si>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</si>
  <si>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</si>
  <si>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</si>
  <si>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</si>
  <si>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</si>
  <si>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</si>
  <si>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</si>
  <si>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</si>
  <si>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</si>
  <si>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</si>
  <si>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</si>
  <si>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</si>
  <si>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</si>
  <si>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</si>
  <si>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</si>
  <si>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</si>
  <si>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</si>
  <si>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</si>
  <si>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</si>
  <si>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</si>
  <si>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</si>
  <si>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</si>
  <si>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</si>
  <si>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</si>
  <si>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</si>
  <si>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</si>
  <si>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</si>
  <si>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</si>
  <si>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</si>
  <si>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</si>
  <si>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</si>
  <si>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</si>
  <si>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</si>
  <si>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</si>
  <si>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</si>
  <si>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</si>
  <si>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</si>
  <si>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</si>
  <si>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</si>
  <si>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</si>
  <si>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</si>
  <si>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</si>
  <si>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</si>
  <si>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</si>
  <si>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</si>
  <si>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</si>
  <si>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</si>
  <si>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</si>
  <si>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</si>
  <si>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</si>
  <si>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</si>
  <si>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</si>
  <si>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</si>
  <si>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</si>
  <si>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</si>
  <si>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</si>
  <si>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</si>
  <si>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</si>
  <si>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</si>
  <si>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</si>
  <si>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</si>
  <si>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</si>
  <si>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</si>
  <si>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</si>
  <si>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</si>
  <si>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</si>
  <si>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</si>
  <si>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</si>
  <si>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</si>
  <si>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</si>
  <si>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</si>
  <si>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</si>
  <si>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</si>
  <si>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</si>
  <si>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</si>
  <si>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</si>
  <si>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</si>
  <si>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</si>
  <si>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</si>
  <si>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</si>
  <si>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</si>
  <si>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</si>
  <si>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</si>
  <si>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</si>
  <si>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</si>
  <si>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</si>
  <si>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</si>
  <si>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</si>
  <si>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</si>
  <si>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</si>
  <si>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</si>
  <si>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</si>
  <si>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</si>
  <si>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</si>
  <si>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</si>
  <si>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</si>
  <si>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</si>
  <si>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</si>
  <si>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</si>
  <si>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</si>
  <si>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</si>
  <si>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</si>
  <si>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</si>
  <si>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</si>
  <si>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</si>
  <si>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</si>
  <si>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</si>
  <si>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</si>
  <si>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</si>
  <si>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</si>
  <si>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</si>
  <si>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</si>
  <si>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</si>
  <si>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</si>
  <si>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</si>
  <si>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</si>
  <si>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</si>
  <si>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</si>
  <si>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</si>
  <si>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</si>
  <si>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</si>
  <si>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</si>
  <si>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</si>
  <si>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</si>
  <si>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</si>
  <si>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</si>
  <si>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</si>
  <si>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</si>
  <si>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</si>
  <si>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</si>
  <si>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</si>
  <si>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</si>
  <si>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</si>
  <si>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</si>
  <si>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</si>
  <si>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</si>
  <si>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</si>
  <si>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</si>
  <si>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</si>
  <si>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</si>
  <si>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</si>
  <si>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</si>
  <si>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</si>
  <si>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</si>
  <si>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</si>
  <si>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</si>
  <si>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</si>
  <si>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</si>
  <si>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</si>
  <si>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</si>
  <si>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</si>
  <si>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</si>
  <si>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</si>
  <si>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</si>
  <si>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</si>
  <si>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</si>
  <si>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</si>
  <si>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</si>
  <si>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</si>
  <si>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</si>
  <si>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</si>
  <si>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</si>
  <si>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</si>
  <si>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</si>
  <si>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</si>
  <si>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</si>
  <si>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</si>
  <si>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</si>
  <si>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</si>
  <si>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</si>
  <si>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</si>
  <si>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</si>
  <si>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</si>
  <si>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</si>
  <si>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</si>
  <si>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</si>
  <si>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</si>
  <si>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</si>
  <si>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</si>
  <si>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</si>
  <si>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</si>
  <si>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</si>
  <si>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</si>
  <si>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</si>
  <si>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</si>
  <si>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</si>
  <si>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</si>
  <si>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</si>
  <si>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</si>
  <si>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</si>
  <si>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</si>
  <si>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</si>
  <si>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</si>
  <si>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</si>
  <si>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</si>
  <si>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</si>
  <si>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</si>
  <si>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</si>
  <si>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</si>
  <si>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</si>
  <si>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</si>
  <si>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</si>
  <si>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</si>
  <si>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</si>
  <si>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</si>
  <si>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</si>
  <si>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</si>
  <si>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</si>
  <si>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</si>
  <si>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</si>
  <si>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</si>
  <si>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</si>
  <si>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</si>
  <si>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</si>
  <si>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</si>
  <si>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</si>
  <si>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</si>
  <si>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</si>
  <si>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</si>
  <si>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</si>
  <si>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</si>
  <si>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</si>
  <si>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</si>
  <si>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</si>
  <si>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</si>
  <si>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</si>
  <si>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</si>
  <si>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</si>
  <si>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</si>
  <si>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</si>
  <si>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</si>
  <si>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</si>
  <si>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</si>
  <si>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</si>
  <si>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</si>
  <si>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</si>
  <si>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</si>
  <si>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</si>
  <si>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</si>
  <si>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</si>
  <si>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</si>
  <si>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</si>
  <si>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</si>
  <si>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</si>
  <si>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</si>
  <si>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</si>
  <si>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</si>
  <si>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</si>
  <si>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</si>
  <si>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</si>
  <si>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</si>
  <si>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</si>
  <si>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</si>
  <si>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</si>
  <si>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</si>
  <si>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</si>
  <si>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</si>
  <si>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</si>
  <si>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</si>
  <si>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</si>
  <si>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</si>
  <si>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</si>
  <si>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</si>
  <si>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</si>
  <si>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</si>
  <si>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</si>
  <si>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</si>
  <si>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</si>
  <si>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</si>
  <si>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</si>
  <si>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</si>
  <si>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</si>
  <si>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</si>
  <si>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</si>
  <si>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</si>
  <si>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</si>
  <si>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</si>
  <si>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</si>
  <si>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</si>
  <si>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</si>
  <si>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</si>
  <si>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</si>
  <si>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</si>
  <si>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</si>
  <si>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</si>
  <si>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</si>
  <si>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</si>
  <si>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</si>
  <si>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</si>
  <si>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</si>
  <si>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</si>
  <si>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</si>
  <si>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</si>
  <si>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</si>
  <si>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</si>
  <si>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</si>
  <si>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</si>
  <si>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</si>
  <si>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</si>
  <si>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</si>
  <si>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</si>
  <si>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</si>
  <si>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</si>
  <si>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</si>
  <si>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</si>
  <si>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</si>
  <si>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</si>
  <si>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</si>
  <si>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</si>
  <si>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</si>
  <si>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</si>
  <si>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</si>
  <si>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</si>
  <si>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</si>
  <si>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</si>
  <si>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</si>
  <si>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</si>
  <si>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</si>
  <si>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</si>
  <si>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</si>
  <si>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</si>
  <si>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</si>
  <si>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</si>
  <si>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</si>
  <si>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</si>
  <si>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</si>
  <si>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</si>
  <si>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</si>
  <si>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</si>
  <si>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</si>
  <si>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</si>
  <si>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</si>
  <si>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</si>
  <si>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</si>
  <si>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</si>
  <si>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</si>
  <si>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</si>
  <si>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</si>
  <si>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</si>
  <si>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</si>
  <si>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</si>
  <si>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</si>
  <si>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</si>
  <si>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</si>
  <si>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</si>
  <si>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</si>
  <si>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</si>
  <si>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</si>
  <si>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</si>
  <si>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</si>
  <si>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</si>
  <si>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</si>
  <si>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</si>
  <si>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</si>
  <si>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</si>
  <si>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</si>
  <si>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</si>
  <si>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</si>
  <si>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</si>
  <si>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</si>
  <si>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</si>
  <si>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</si>
  <si>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</si>
  <si>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</si>
  <si>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</si>
  <si>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</si>
  <si>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</si>
  <si>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</si>
  <si>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</si>
  <si>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</si>
  <si>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</si>
  <si>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</si>
  <si>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</si>
  <si>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</si>
  <si>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</si>
  <si>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</si>
  <si>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</si>
  <si>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</si>
  <si>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</si>
  <si>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</si>
  <si>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</si>
  <si>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</si>
  <si>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</si>
  <si>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</si>
  <si>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</si>
  <si>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</si>
  <si>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</si>
  <si>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</si>
  <si>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</si>
  <si>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</si>
  <si>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</si>
  <si>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</si>
  <si>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</si>
  <si>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</si>
  <si>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</si>
  <si>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</si>
  <si>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</si>
  <si>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</si>
  <si>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</si>
  <si>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</si>
  <si>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</si>
  <si>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</si>
  <si>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</si>
  <si>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</si>
  <si>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</si>
  <si>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</si>
  <si>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</si>
  <si>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</si>
  <si>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</si>
  <si>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</si>
  <si>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</si>
  <si>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</si>
  <si>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</si>
  <si>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</si>
  <si>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</si>
  <si>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</si>
  <si>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</si>
  <si>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</si>
  <si>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</si>
  <si>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</si>
  <si>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</si>
  <si>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</si>
  <si>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</si>
  <si>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</si>
  <si>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</si>
  <si>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</si>
  <si>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</si>
  <si>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</si>
  <si>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</si>
  <si>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</si>
  <si>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</si>
  <si>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</si>
  <si>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</si>
  <si>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</si>
  <si>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</si>
  <si>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</si>
  <si>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</si>
  <si>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</si>
  <si>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</si>
  <si>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</si>
  <si>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</si>
  <si>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</si>
  <si>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</si>
  <si>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</si>
  <si>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</si>
  <si>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</si>
  <si>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</si>
  <si>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</si>
  <si>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</si>
  <si>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</si>
  <si>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</si>
  <si>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</si>
  <si>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</si>
  <si>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</si>
  <si>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</si>
  <si>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</si>
  <si>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</si>
  <si>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</si>
  <si>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</si>
  <si>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</si>
  <si>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</si>
  <si>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</si>
  <si>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</si>
  <si>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</si>
  <si>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</si>
  <si>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</si>
  <si>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</si>
  <si>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</si>
  <si>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</si>
  <si>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</si>
  <si>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</si>
  <si>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</si>
  <si>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</si>
  <si>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</si>
  <si>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</si>
  <si>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</si>
  <si>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</si>
  <si>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</si>
  <si>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</si>
  <si>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</si>
  <si>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</si>
  <si>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</si>
  <si>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</si>
  <si>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</si>
  <si>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</si>
  <si>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</si>
  <si>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</si>
  <si>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</si>
  <si>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</si>
  <si>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</si>
  <si>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</si>
  <si>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</si>
  <si>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</si>
  <si>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</si>
  <si>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</si>
  <si>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</si>
  <si>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</si>
  <si>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</si>
  <si>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</si>
  <si>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</si>
  <si>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</si>
  <si>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</si>
  <si>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</si>
  <si>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</si>
  <si>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</si>
  <si>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</si>
  <si>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</si>
  <si>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</si>
  <si>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</si>
  <si>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</si>
  <si>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</si>
  <si>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</si>
  <si>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</si>
  <si>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</si>
  <si>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</si>
  <si>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</si>
  <si>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</si>
  <si>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</si>
  <si>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</si>
  <si>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</si>
  <si>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</si>
  <si>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</si>
  <si>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</si>
  <si>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</si>
  <si>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</si>
  <si>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</si>
  <si>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</si>
  <si>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</si>
  <si>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</si>
  <si>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</si>
  <si>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</si>
  <si>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</si>
  <si>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</si>
  <si>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</si>
  <si>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</si>
  <si>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</si>
  <si>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</si>
  <si>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</si>
  <si>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</si>
  <si>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</si>
  <si>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</si>
  <si>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</si>
  <si>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</si>
  <si>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</si>
  <si>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</si>
  <si>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</si>
  <si>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</si>
  <si>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</si>
  <si>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</si>
  <si>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</si>
  <si>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</si>
  <si>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</si>
  <si>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</si>
  <si>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</si>
  <si>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</si>
  <si>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</si>
  <si>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</si>
  <si>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</si>
  <si>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</si>
  <si>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</si>
  <si>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</si>
  <si>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</si>
  <si>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</si>
  <si>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</si>
  <si>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</si>
  <si>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</si>
  <si>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</si>
  <si>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</si>
  <si>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</si>
  <si>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</si>
  <si>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</si>
  <si>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</si>
  <si>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</si>
  <si>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</si>
  <si>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</si>
  <si>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</si>
  <si>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</si>
  <si>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</si>
  <si>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</si>
  <si>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</si>
  <si>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</si>
  <si>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</si>
  <si>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</si>
  <si>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</si>
  <si>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</si>
  <si>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</si>
  <si>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</si>
  <si>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</si>
  <si>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</si>
  <si>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</si>
  <si>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</si>
  <si>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</si>
  <si>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</si>
  <si>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</si>
  <si>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</si>
  <si>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</si>
  <si>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</si>
  <si>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</si>
  <si>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</si>
  <si>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</si>
  <si>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</si>
  <si>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</si>
  <si>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</si>
  <si>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</si>
  <si>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</si>
  <si>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</si>
  <si>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</si>
  <si>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</si>
  <si>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</si>
  <si>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</si>
  <si>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</si>
  <si>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</si>
  <si>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</si>
  <si>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</si>
  <si>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</si>
  <si>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</si>
  <si>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</si>
  <si>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</si>
  <si>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</si>
  <si>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</si>
  <si>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</si>
  <si>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</si>
  <si>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</si>
  <si>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</si>
  <si>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</si>
  <si>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</si>
  <si>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</si>
  <si>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</si>
  <si>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</si>
  <si>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</si>
  <si>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</si>
  <si>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</si>
  <si>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</si>
  <si>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</si>
  <si>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</si>
  <si>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</si>
  <si>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</si>
  <si>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</si>
  <si>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</si>
  <si>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</si>
  <si>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</si>
  <si>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</si>
  <si>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</si>
  <si>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</si>
  <si>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</si>
  <si>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</si>
  <si>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</si>
  <si>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</si>
  <si>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</si>
  <si>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</si>
  <si>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</si>
  <si>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</si>
  <si>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</si>
  <si>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</si>
  <si>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</si>
  <si>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</si>
  <si>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</si>
  <si>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</si>
  <si>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</si>
  <si>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</si>
  <si>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</si>
  <si>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</si>
  <si>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</si>
  <si>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</si>
  <si>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</si>
  <si>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</si>
  <si>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</si>
  <si>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</si>
  <si>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</si>
  <si>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</si>
  <si>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</si>
  <si>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</si>
  <si>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</si>
  <si>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</si>
  <si>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</si>
  <si>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</si>
  <si>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</si>
  <si>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</si>
  <si>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</si>
  <si>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</si>
  <si>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</si>
  <si>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</si>
  <si>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</si>
  <si>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</si>
  <si>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</si>
  <si>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</si>
  <si>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</si>
  <si>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</si>
  <si>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</si>
  <si>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</si>
  <si>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</si>
  <si>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</si>
  <si>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</si>
  <si>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</si>
  <si>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</si>
  <si>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</si>
  <si>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</si>
  <si>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</si>
  <si>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</si>
  <si>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</si>
  <si>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</si>
  <si>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</si>
  <si>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</si>
  <si>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</si>
  <si>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</si>
  <si>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</si>
  <si>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</si>
  <si>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</si>
  <si>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</si>
  <si>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</si>
  <si>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</si>
  <si>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</si>
  <si>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</si>
  <si>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</si>
  <si>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</si>
  <si>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</si>
  <si>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</si>
  <si>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</si>
  <si>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</si>
  <si>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</si>
  <si>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</si>
  <si>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</si>
  <si>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</si>
  <si>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</si>
  <si>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</si>
  <si>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</si>
  <si>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</si>
  <si>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</si>
  <si>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</si>
  <si>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</si>
  <si>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</si>
  <si>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</si>
  <si>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</si>
  <si>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</si>
  <si>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</si>
  <si>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</si>
  <si>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</si>
  <si>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</si>
  <si>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</si>
  <si>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</si>
  <si>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</si>
  <si>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</si>
  <si>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</si>
  <si>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</si>
  <si>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</si>
  <si>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</si>
  <si>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</si>
  <si>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</si>
  <si>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</si>
  <si>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</si>
  <si>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</si>
  <si>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</si>
  <si>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</si>
  <si>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</si>
  <si>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</si>
  <si>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</si>
  <si>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</si>
  <si>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</si>
  <si>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</si>
  <si>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</si>
  <si>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</si>
  <si>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</si>
  <si>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</si>
  <si>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</si>
  <si>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</si>
  <si>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</si>
  <si>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</si>
  <si>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</si>
  <si>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</si>
  <si>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</si>
  <si>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</si>
  <si>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</si>
  <si>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</si>
  <si>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</si>
  <si>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</si>
  <si>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</si>
  <si>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</si>
  <si>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</si>
  <si>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</si>
  <si>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</si>
  <si>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</si>
  <si>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</si>
  <si>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</si>
  <si>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</si>
  <si>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</si>
  <si>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</si>
  <si>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</si>
  <si>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</si>
  <si>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</si>
  <si>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</si>
  <si>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</si>
  <si>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</si>
  <si>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</si>
  <si>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</si>
  <si>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</si>
  <si>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</si>
  <si>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</si>
  <si>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</si>
  <si>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</si>
  <si>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</si>
  <si>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</si>
  <si>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</si>
  <si>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</si>
  <si>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</si>
  <si>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</si>
  <si>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</si>
  <si>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</si>
  <si>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</si>
  <si>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</si>
  <si>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</si>
  <si>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</si>
  <si>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</si>
  <si>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</si>
  <si>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</si>
  <si>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</si>
  <si>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</si>
  <si>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</si>
  <si>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</si>
  <si>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</si>
  <si>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</si>
  <si>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</si>
  <si>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</si>
  <si>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</si>
  <si>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</si>
  <si>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</si>
  <si>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</si>
  <si>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</si>
  <si>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</si>
  <si>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</si>
  <si>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</si>
  <si>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</si>
  <si>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</si>
  <si>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</si>
  <si>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</si>
  <si>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</si>
  <si>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</si>
  <si>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</si>
  <si>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</si>
  <si>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</si>
  <si>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</si>
  <si>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</si>
  <si>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</si>
  <si>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</si>
  <si>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</si>
  <si>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</si>
  <si>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</si>
  <si>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</si>
  <si>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</si>
  <si>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</si>
  <si>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</si>
  <si>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</si>
  <si>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</si>
  <si>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</si>
  <si>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</si>
  <si>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</si>
  <si>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</si>
  <si>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</si>
  <si>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</si>
  <si>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</si>
  <si>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</si>
  <si>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</si>
  <si>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</si>
  <si>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</si>
  <si>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</si>
  <si>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</si>
  <si>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</si>
  <si>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</si>
  <si>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</si>
  <si>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</si>
  <si>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</si>
  <si>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</si>
  <si>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</si>
  <si>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</si>
  <si>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</si>
  <si>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</si>
  <si>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</si>
  <si>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</si>
  <si>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</si>
  <si>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</si>
  <si>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</si>
  <si>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</si>
  <si>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</si>
  <si>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</si>
  <si>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</si>
  <si>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</si>
  <si>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</si>
  <si>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</si>
  <si>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</si>
  <si>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</si>
  <si>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</si>
  <si>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</si>
  <si>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</si>
  <si>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</si>
  <si>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</si>
  <si>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</si>
  <si>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</si>
  <si>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</si>
  <si>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</si>
  <si>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</si>
  <si>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</si>
  <si>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</si>
  <si>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</si>
  <si>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</si>
  <si>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</si>
  <si>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</si>
  <si>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</si>
  <si>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</si>
  <si>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</si>
  <si>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</si>
  <si>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</si>
  <si>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</si>
  <si>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</si>
  <si>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</si>
  <si>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</si>
  <si>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</si>
  <si>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</si>
  <si>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</si>
  <si>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</si>
  <si>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</si>
  <si>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</si>
  <si>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</si>
  <si>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</si>
  <si>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</si>
  <si>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</si>
  <si>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</si>
  <si>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</si>
  <si>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</si>
  <si>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</si>
  <si>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</si>
  <si>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</si>
  <si>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</si>
  <si>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</si>
  <si>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</si>
  <si>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</si>
  <si>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</si>
  <si>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</si>
  <si>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</si>
  <si>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</si>
  <si>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</si>
  <si>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</si>
  <si>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</si>
  <si>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</si>
  <si>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</si>
  <si>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</si>
  <si>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</si>
  <si>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</si>
  <si>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</si>
  <si>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</si>
  <si>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</si>
  <si>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</si>
  <si>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</si>
  <si>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</si>
  <si>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</si>
  <si>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</si>
  <si>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</si>
  <si>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</si>
  <si>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</si>
  <si>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</si>
  <si>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</si>
  <si>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</si>
  <si>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</si>
  <si>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</si>
  <si>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</si>
  <si>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</si>
  <si>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</si>
  <si>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</si>
  <si>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</si>
  <si>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</si>
  <si>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</si>
  <si>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</si>
  <si>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</si>
  <si>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</si>
  <si>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</si>
  <si>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</si>
  <si>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</si>
  <si>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</si>
  <si>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</si>
  <si>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</si>
  <si>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</si>
  <si>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</si>
  <si>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</si>
  <si>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</si>
  <si>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</si>
  <si>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</si>
  <si>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</si>
  <si>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</si>
  <si>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</si>
  <si>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</si>
  <si>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</si>
  <si>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</si>
  <si>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</si>
  <si>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</si>
  <si>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</si>
  <si>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</si>
  <si>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</si>
  <si>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</si>
  <si>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</si>
  <si>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</si>
  <si>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</si>
  <si>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</si>
  <si>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</si>
  <si>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</si>
  <si>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</si>
  <si>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</si>
  <si>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</si>
  <si>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</si>
  <si>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</si>
  <si>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</si>
  <si>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</si>
  <si>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</si>
  <si>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</si>
  <si>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</si>
  <si>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</si>
  <si>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</si>
  <si>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</si>
  <si>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</si>
  <si>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</si>
  <si>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</si>
  <si>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</si>
  <si>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</si>
  <si>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</si>
  <si>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</si>
  <si>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</si>
  <si>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</si>
  <si>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</si>
  <si>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</si>
  <si>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</si>
  <si>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</si>
  <si>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</si>
  <si>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</si>
  <si>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</si>
  <si>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</si>
  <si>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</si>
  <si>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</si>
  <si>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</si>
  <si>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</si>
  <si>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</si>
  <si>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</si>
  <si>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</si>
  <si>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</si>
  <si>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</si>
  <si>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</si>
  <si>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</si>
  <si>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</si>
  <si>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</si>
  <si>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</si>
  <si>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</si>
  <si>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</si>
  <si>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</si>
  <si>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</si>
  <si>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</si>
  <si>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</si>
  <si>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</si>
  <si>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</si>
  <si>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</si>
  <si>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</si>
  <si>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</si>
  <si>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</si>
  <si>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</si>
  <si>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</si>
  <si>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</si>
  <si>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</si>
  <si>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</si>
  <si>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</si>
  <si>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</si>
  <si>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</si>
  <si>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</si>
  <si>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</si>
  <si>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</si>
  <si>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</si>
  <si>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</si>
  <si>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</si>
  <si>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</si>
  <si>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</si>
  <si>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</si>
  <si>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</si>
  <si>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</si>
  <si>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</si>
  <si>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</si>
  <si>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</si>
  <si>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</si>
  <si>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</si>
  <si>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</si>
  <si>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</si>
  <si>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</si>
  <si>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</si>
  <si>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</si>
  <si>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</si>
  <si>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</si>
  <si>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</si>
  <si>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</si>
  <si>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</si>
  <si>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</si>
  <si>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</si>
  <si>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</si>
  <si>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</si>
  <si>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</si>
  <si>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</si>
  <si>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</si>
  <si>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</si>
  <si>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</si>
  <si>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</si>
  <si>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</si>
  <si>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</si>
  <si>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</si>
  <si>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</si>
  <si>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</si>
  <si>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</si>
  <si>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</si>
  <si>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</si>
  <si>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</si>
  <si>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</si>
  <si>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</si>
  <si>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</si>
  <si>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</si>
  <si>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</si>
  <si>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</si>
  <si>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</si>
  <si>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</si>
  <si>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</si>
  <si>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</si>
  <si>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</si>
  <si>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</si>
  <si>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</si>
  <si>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</si>
  <si>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</si>
  <si>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</si>
  <si>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</si>
  <si>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</si>
  <si>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</si>
  <si>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</si>
  <si>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</si>
  <si>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</si>
  <si>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</si>
  <si>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</si>
  <si>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</si>
  <si>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</si>
  <si>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</si>
  <si>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</si>
  <si>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</si>
  <si>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</si>
  <si>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</si>
  <si>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</si>
  <si>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</si>
  <si>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</si>
  <si>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</si>
  <si>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</si>
  <si>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</si>
  <si>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</si>
  <si>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</si>
  <si>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</si>
  <si>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</si>
  <si>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</si>
  <si>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</si>
  <si>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</si>
  <si>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</si>
  <si>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</si>
  <si>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</si>
  <si>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</si>
  <si>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</si>
  <si>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</si>
  <si>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</si>
  <si>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</si>
  <si>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</si>
  <si>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</si>
  <si>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</si>
  <si>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</si>
  <si>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</si>
  <si>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</si>
  <si>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</si>
  <si>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</si>
  <si>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</si>
  <si>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</si>
  <si>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</si>
  <si>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</si>
  <si>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</si>
  <si>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</si>
  <si>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</si>
  <si>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</si>
  <si>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</si>
  <si>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</si>
  <si>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</si>
  <si>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</si>
  <si>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</si>
  <si>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</si>
  <si>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</si>
  <si>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</si>
  <si>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</si>
  <si>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</si>
  <si>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</si>
  <si>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</si>
  <si>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</si>
  <si>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</si>
  <si>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</si>
  <si>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</si>
  <si>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</si>
  <si>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</si>
  <si>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</si>
  <si>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</si>
  <si>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</si>
  <si>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</si>
  <si>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</si>
  <si>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</si>
  <si>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</si>
  <si>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</si>
  <si>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</si>
  <si>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</si>
  <si>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</si>
  <si>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</si>
  <si>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</si>
  <si>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</si>
  <si>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</si>
  <si>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</si>
  <si>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</si>
  <si>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</si>
  <si>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</si>
  <si>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</si>
  <si>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</si>
  <si>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</si>
  <si>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</si>
  <si>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</si>
  <si>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</si>
  <si>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</si>
  <si>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</si>
  <si>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</si>
  <si>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</si>
  <si>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</si>
  <si>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</si>
  <si>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</si>
  <si>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</si>
  <si>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</si>
  <si>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</si>
  <si>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</si>
  <si>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</si>
  <si>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</si>
  <si>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</si>
  <si>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</si>
  <si>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</si>
  <si>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</si>
  <si>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</si>
  <si>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</si>
  <si>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</si>
  <si>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</si>
  <si>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</si>
  <si>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</si>
  <si>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</si>
  <si>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</si>
  <si>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</si>
  <si>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</si>
  <si>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</si>
  <si>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</si>
  <si>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</si>
  <si>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</si>
  <si>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</si>
  <si>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</si>
  <si>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</si>
  <si>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</si>
  <si>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</si>
  <si>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</si>
  <si>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</si>
  <si>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</si>
  <si>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</si>
  <si>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</si>
  <si>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</si>
  <si>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</si>
  <si>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</si>
  <si>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</si>
  <si>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</si>
  <si>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</si>
  <si>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</si>
  <si>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</si>
  <si>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</si>
  <si>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</si>
  <si>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</si>
  <si>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</si>
  <si>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</si>
  <si>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</si>
  <si>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</si>
  <si>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</si>
  <si>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</si>
  <si>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</si>
  <si>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</si>
  <si>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</si>
  <si>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</si>
  <si>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</si>
  <si>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</si>
  <si>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</si>
  <si>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</si>
  <si>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</si>
  <si>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</si>
  <si>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</si>
  <si>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</si>
  <si>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</si>
  <si>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</si>
  <si>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</si>
  <si>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</si>
  <si>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</si>
  <si>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</si>
  <si>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</si>
  <si>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</si>
  <si>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</si>
  <si>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</si>
  <si>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</si>
  <si>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</si>
  <si>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</si>
  <si>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</si>
  <si>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</si>
  <si>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</si>
  <si>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</si>
  <si>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</si>
  <si>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</si>
  <si>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</si>
  <si>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</si>
  <si>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</si>
  <si>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</si>
  <si>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</si>
  <si>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</si>
  <si>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</si>
  <si>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</si>
  <si>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</si>
  <si>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</si>
  <si>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</si>
  <si>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</si>
  <si>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</si>
  <si>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</si>
  <si>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</si>
  <si>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</si>
  <si>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</si>
  <si>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</si>
  <si>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</si>
  <si>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</si>
  <si>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</si>
  <si>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</si>
  <si>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</si>
  <si>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</si>
  <si>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</si>
  <si>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</si>
  <si>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</si>
  <si>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</si>
  <si>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</si>
  <si>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</si>
  <si>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</si>
  <si>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</si>
  <si>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</si>
  <si>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</si>
  <si>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</si>
  <si>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</si>
  <si>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</si>
  <si>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</si>
  <si>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</si>
  <si>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</si>
  <si>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</si>
  <si>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</si>
  <si>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</si>
  <si>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</si>
  <si>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</si>
  <si>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</si>
  <si>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</si>
  <si>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</si>
  <si>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</si>
  <si>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</si>
  <si>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</si>
  <si>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</si>
  <si>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</si>
  <si>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</si>
  <si>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</si>
  <si>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</si>
  <si>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</si>
  <si>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</si>
  <si>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</si>
  <si>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</si>
  <si>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</si>
  <si>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</si>
  <si>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</si>
  <si>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</si>
  <si>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</si>
  <si>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</si>
  <si>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</si>
  <si>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</si>
  <si>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</si>
  <si>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</si>
  <si>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</si>
  <si>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</si>
  <si>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</si>
  <si>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</si>
  <si>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</si>
  <si>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</si>
  <si>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</si>
  <si>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</si>
  <si>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</si>
  <si>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</si>
  <si>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</si>
  <si>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</si>
  <si>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</si>
  <si>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</si>
  <si>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</si>
  <si>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</si>
  <si>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</si>
  <si>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</si>
  <si>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</si>
  <si>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</si>
  <si>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</si>
  <si>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</si>
  <si>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</si>
  <si>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</si>
  <si>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</si>
  <si>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</si>
  <si>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</si>
  <si>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</si>
  <si>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</si>
  <si>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</si>
  <si>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</si>
  <si>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</si>
  <si>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</si>
  <si>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</si>
  <si>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</si>
  <si>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</si>
  <si>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</si>
  <si>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</si>
  <si>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</si>
  <si>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</si>
  <si>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</si>
  <si>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</si>
  <si>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</si>
  <si>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</si>
  <si>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</si>
  <si>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</si>
  <si>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</si>
  <si>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</si>
  <si>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</si>
  <si>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</si>
  <si>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</si>
  <si>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</si>
  <si>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</si>
  <si>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</si>
  <si>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</si>
  <si>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</si>
  <si>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</si>
  <si>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</si>
  <si>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</si>
  <si>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</si>
  <si>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</si>
  <si>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</si>
  <si>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</si>
  <si>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</si>
  <si>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</si>
  <si>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</si>
  <si>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</si>
  <si>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</si>
  <si>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</si>
  <si>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</si>
  <si>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</si>
  <si>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</si>
  <si>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</si>
  <si>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</si>
  <si>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</si>
  <si>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</si>
  <si>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</si>
  <si>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</si>
  <si>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</si>
  <si>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</si>
  <si>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</si>
  <si>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</si>
  <si>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</si>
  <si>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</si>
  <si>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</si>
  <si>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</si>
  <si>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</si>
  <si>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</si>
  <si>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</si>
  <si>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</si>
  <si>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</si>
  <si>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</si>
  <si>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</si>
  <si>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</si>
  <si>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</si>
  <si>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</si>
  <si>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</si>
  <si>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</si>
  <si>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</si>
  <si>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</si>
  <si>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</si>
  <si>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</si>
  <si>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</si>
  <si>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</si>
  <si>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</si>
  <si>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</si>
  <si>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</si>
  <si>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</si>
  <si>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</si>
  <si>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</si>
  <si>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</si>
  <si>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</si>
  <si>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</si>
  <si>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</si>
  <si>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</si>
  <si>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</si>
  <si>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</si>
  <si>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</si>
  <si>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</si>
  <si>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</si>
  <si>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</si>
  <si>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</si>
  <si>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</si>
  <si>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</si>
  <si>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</si>
  <si>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</si>
  <si>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</si>
  <si>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</si>
  <si>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</si>
  <si>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</si>
  <si>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</si>
  <si>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</si>
  <si>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</si>
  <si>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</si>
  <si>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</si>
  <si>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</si>
  <si>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</si>
  <si>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</si>
  <si>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</si>
  <si>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</si>
  <si>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</si>
  <si>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</si>
  <si>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</si>
  <si>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</si>
  <si>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</si>
  <si>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</si>
  <si>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</si>
  <si>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</si>
  <si>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</si>
  <si>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</si>
  <si>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</si>
  <si>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</si>
  <si>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</si>
  <si>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</si>
  <si>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</si>
  <si>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</si>
  <si>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</si>
  <si>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</si>
  <si>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</si>
  <si>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</si>
  <si>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</si>
  <si>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</si>
  <si>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</si>
  <si>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</si>
  <si>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</si>
  <si>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</si>
  <si>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</si>
  <si>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</si>
  <si>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</si>
  <si>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</si>
  <si>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</si>
  <si>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</si>
  <si>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</si>
  <si>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</si>
  <si>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</si>
  <si>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</si>
  <si>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</si>
  <si>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</si>
  <si>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</si>
  <si>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</si>
  <si>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</si>
  <si>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</si>
  <si>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</si>
  <si>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</si>
  <si>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</si>
  <si>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</si>
  <si>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</si>
  <si>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</si>
  <si>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</si>
  <si>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</si>
  <si>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</si>
  <si>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</si>
  <si>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</si>
  <si>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</si>
  <si>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</si>
  <si>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</si>
  <si>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</si>
  <si>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</si>
  <si>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</si>
  <si>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</si>
  <si>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</si>
  <si>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</si>
  <si>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</si>
  <si>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</si>
  <si>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</si>
  <si>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</si>
  <si>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</si>
  <si>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</si>
  <si>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</si>
  <si>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</si>
  <si>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</si>
  <si>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</si>
  <si>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</si>
  <si>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</si>
  <si>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</si>
  <si>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</si>
  <si>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</si>
  <si>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</si>
  <si>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</si>
  <si>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</si>
  <si>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</si>
  <si>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</si>
  <si>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</si>
  <si>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</si>
  <si>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</si>
  <si>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</si>
  <si>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</si>
  <si>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</si>
  <si>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</si>
  <si>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</si>
  <si>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</si>
  <si>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</si>
  <si>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</si>
  <si>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</si>
  <si>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</si>
  <si>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</si>
  <si>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</si>
  <si>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</si>
  <si>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</si>
  <si>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</si>
  <si>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</si>
  <si>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</si>
  <si>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</si>
  <si>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</si>
  <si>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</si>
  <si>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</si>
  <si>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</si>
  <si>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</si>
  <si>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</si>
  <si>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</si>
  <si>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</si>
  <si>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</si>
  <si>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</si>
  <si>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</si>
  <si>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</si>
  <si>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</si>
  <si>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</si>
  <si>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</si>
  <si>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</si>
  <si>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</si>
  <si>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</si>
  <si>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</si>
  <si>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</si>
  <si>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</si>
  <si>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</si>
  <si>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</si>
  <si>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</si>
  <si>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</si>
  <si>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</si>
  <si>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</si>
  <si>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</si>
  <si>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</si>
  <si>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</si>
  <si>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</si>
  <si>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</si>
  <si>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</si>
  <si>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</si>
  <si>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</si>
  <si>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</si>
  <si>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</si>
  <si>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</si>
  <si>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</si>
  <si>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</si>
  <si>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</si>
  <si>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</si>
  <si>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</si>
  <si>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</si>
  <si>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</si>
  <si>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</si>
  <si>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</si>
  <si>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</si>
  <si>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</si>
  <si>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</si>
  <si>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</si>
  <si>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</si>
  <si>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</si>
  <si>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</si>
  <si>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</si>
  <si>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</si>
  <si>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</si>
  <si>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</si>
  <si>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</si>
  <si>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</si>
  <si>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</si>
  <si>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</si>
  <si>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</si>
  <si>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</si>
  <si>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</si>
  <si>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</si>
  <si>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</si>
  <si>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</si>
  <si>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</si>
  <si>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</si>
  <si>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</si>
  <si>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</si>
  <si>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</si>
  <si>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</si>
  <si>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</si>
  <si>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</si>
  <si>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</si>
  <si>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</si>
  <si>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</si>
  <si>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</si>
  <si>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</si>
  <si>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</si>
  <si>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</si>
  <si>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</si>
  <si>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</si>
  <si>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</si>
  <si>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</si>
  <si>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</si>
  <si>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</si>
  <si>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</si>
  <si>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</si>
  <si>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</si>
  <si>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</si>
  <si>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</si>
  <si>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</si>
  <si>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</si>
  <si>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</si>
  <si>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</si>
  <si>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</si>
  <si>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</si>
  <si>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</si>
  <si>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</si>
  <si>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</si>
  <si>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</si>
  <si>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</si>
  <si>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</si>
  <si>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</si>
  <si>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</si>
  <si>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</si>
  <si>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</si>
  <si>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</si>
  <si>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</si>
  <si>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</si>
  <si>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</si>
  <si>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</si>
  <si>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</si>
  <si>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</si>
  <si>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</si>
  <si>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</si>
  <si>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</si>
  <si>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</si>
  <si>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</si>
  <si>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</si>
  <si>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</si>
  <si>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</si>
  <si>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</si>
  <si>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</si>
  <si>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</si>
  <si>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</si>
  <si>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</si>
  <si>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</si>
  <si>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</si>
  <si>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</si>
  <si>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</si>
  <si>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</si>
  <si>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</si>
  <si>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</si>
  <si>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</si>
  <si>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</si>
  <si>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</si>
  <si>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</si>
  <si>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</si>
  <si>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</si>
  <si>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</si>
  <si>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</si>
  <si>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</si>
  <si>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</si>
  <si>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</si>
  <si>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</si>
  <si>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</si>
  <si>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</si>
  <si>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</si>
  <si>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</si>
  <si>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</si>
  <si>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</si>
  <si>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</si>
  <si>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</si>
  <si>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</si>
  <si>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</si>
  <si>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</si>
  <si>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</si>
  <si>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</si>
  <si>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</si>
  <si>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</si>
  <si>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</si>
  <si>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</si>
  <si>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</si>
  <si>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</si>
  <si>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</si>
  <si>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</si>
  <si>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</si>
  <si>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</si>
  <si>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</si>
  <si>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</si>
  <si>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</si>
  <si>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</si>
  <si>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</si>
  <si>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</si>
  <si>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</si>
  <si>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</si>
  <si>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</si>
  <si>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</si>
  <si>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</si>
  <si>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</si>
  <si>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</si>
  <si>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</si>
  <si>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</si>
  <si>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</si>
  <si>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</si>
  <si>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</si>
  <si>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</si>
  <si>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</si>
  <si>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</si>
  <si>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</si>
  <si>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</si>
  <si>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</si>
  <si>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</si>
  <si>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</si>
  <si>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</si>
  <si>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</si>
  <si>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</si>
  <si>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</si>
  <si>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</si>
  <si>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</si>
  <si>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</si>
  <si>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</si>
  <si>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</si>
  <si>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</si>
  <si>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</si>
  <si>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</si>
  <si>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</si>
  <si>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</si>
  <si>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</si>
  <si>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</si>
  <si>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</si>
  <si>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</si>
  <si>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</si>
  <si>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</si>
  <si>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</si>
  <si>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</si>
  <si>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</si>
  <si>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</si>
  <si>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</si>
  <si>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</si>
  <si>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</si>
  <si>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</si>
  <si>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</si>
  <si>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</si>
  <si>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</si>
  <si>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</si>
  <si>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</si>
  <si>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</si>
  <si>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</si>
  <si>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</si>
  <si>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</si>
  <si>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</si>
  <si>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</si>
  <si>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</si>
  <si>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</si>
  <si>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</si>
  <si>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</si>
  <si>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</si>
  <si>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</si>
  <si>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</si>
  <si>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</si>
  <si>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</si>
  <si>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</si>
  <si>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</si>
  <si>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</si>
  <si>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</si>
  <si>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</si>
  <si>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</si>
  <si>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</si>
  <si>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</si>
  <si>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</si>
  <si>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</si>
  <si>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</si>
  <si>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</si>
  <si>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</si>
  <si>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</si>
  <si>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</si>
  <si>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</si>
  <si>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</si>
  <si>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</si>
  <si>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</si>
  <si>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</si>
  <si>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</si>
  <si>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</si>
  <si>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</si>
  <si>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</si>
  <si>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</si>
  <si>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</si>
  <si>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</si>
  <si>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</si>
  <si>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</si>
  <si>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</si>
  <si>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</si>
  <si>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</si>
  <si>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</si>
  <si>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</si>
  <si>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</si>
  <si>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</si>
  <si>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</si>
  <si>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</si>
  <si>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</si>
  <si>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</si>
  <si>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</si>
  <si>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</si>
  <si>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</si>
  <si>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</si>
  <si>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</si>
  <si>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</si>
  <si>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</si>
  <si>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</si>
  <si>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</si>
  <si>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</si>
  <si>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</si>
  <si>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</si>
  <si>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</si>
  <si>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</si>
  <si>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</si>
  <si>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</si>
  <si>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</si>
  <si>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</si>
  <si>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</si>
  <si>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</si>
  <si>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</si>
  <si>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</si>
  <si>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</si>
  <si>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</si>
  <si>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</si>
  <si>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</si>
  <si>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</si>
  <si>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</si>
  <si>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</si>
  <si>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</si>
  <si>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</si>
  <si>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</si>
  <si>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</si>
  <si>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</si>
  <si>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</si>
  <si>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</si>
  <si>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</si>
  <si>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</si>
  <si>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</si>
  <si>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</si>
  <si>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</si>
  <si>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</si>
  <si>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</si>
  <si>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</si>
  <si>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</si>
  <si>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</si>
  <si>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</si>
  <si>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</si>
  <si>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</si>
  <si>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</si>
  <si>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</si>
  <si>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</si>
  <si>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</si>
  <si>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</si>
  <si>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</si>
  <si>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</si>
  <si>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</si>
  <si>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</si>
  <si>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</si>
  <si>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</si>
  <si>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</si>
  <si>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</si>
  <si>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</si>
  <si>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</si>
  <si>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</si>
  <si>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</si>
  <si>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</si>
  <si>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</si>
  <si>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</si>
  <si>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</si>
  <si>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</si>
  <si>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</si>
  <si>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</si>
  <si>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</si>
  <si>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</si>
  <si>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</si>
  <si>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</si>
  <si>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</si>
  <si>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</si>
  <si>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</si>
  <si>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</si>
  <si>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</si>
  <si>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</si>
  <si>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</si>
  <si>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</si>
  <si>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</si>
  <si>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</si>
  <si>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</si>
  <si>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</si>
  <si>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</si>
  <si>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</si>
  <si>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</si>
  <si>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</si>
  <si>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</si>
  <si>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</si>
  <si>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</si>
  <si>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</si>
  <si>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</si>
  <si>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</si>
  <si>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</si>
  <si>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</si>
  <si>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</si>
  <si>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</si>
  <si>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</si>
  <si>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</si>
  <si>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</si>
  <si>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</si>
  <si>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</si>
  <si>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</si>
  <si>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</si>
  <si>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</si>
  <si>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</si>
  <si>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</si>
  <si>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</si>
  <si>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</si>
  <si>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</si>
  <si>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</si>
  <si>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</si>
  <si>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</si>
  <si>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</si>
  <si>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</si>
  <si>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</si>
  <si>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</si>
  <si>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</si>
  <si>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</si>
  <si>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</si>
  <si>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</si>
  <si>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</si>
  <si>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</si>
  <si>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</si>
  <si>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</si>
  <si>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</si>
  <si>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</si>
  <si>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</si>
  <si>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</si>
  <si>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</si>
  <si>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</si>
  <si>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</si>
  <si>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</si>
  <si>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</si>
  <si>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</si>
  <si>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</si>
  <si>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</si>
  <si>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</si>
  <si>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</si>
  <si>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</si>
  <si>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</si>
  <si>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</si>
  <si>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</si>
  <si>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</si>
  <si>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</si>
  <si>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</si>
  <si>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</si>
  <si>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</si>
  <si>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</si>
  <si>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</si>
  <si>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</si>
  <si>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</si>
  <si>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</si>
  <si>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</si>
  <si>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</si>
  <si>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</si>
  <si>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</si>
  <si>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</si>
  <si>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</si>
  <si>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</si>
  <si>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</si>
  <si>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</si>
  <si>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</si>
  <si>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</si>
  <si>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</si>
  <si>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</si>
  <si>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</si>
  <si>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</si>
  <si>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</si>
  <si>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</si>
  <si>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</si>
  <si>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</si>
  <si>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</si>
  <si>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</si>
  <si>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</si>
  <si>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</si>
  <si>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</si>
  <si>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</si>
  <si>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</si>
  <si>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</si>
  <si>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</si>
  <si>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</si>
  <si>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</si>
  <si>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</si>
  <si>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</si>
  <si>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</si>
  <si>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</si>
  <si>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</si>
  <si>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</si>
  <si>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</si>
  <si>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</si>
  <si>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</si>
  <si>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</si>
  <si>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</si>
  <si>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</si>
  <si>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</si>
  <si>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</si>
  <si>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</si>
  <si>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</si>
  <si>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</si>
  <si>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</si>
  <si>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</si>
  <si>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</si>
  <si>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</si>
  <si>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</si>
  <si>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</si>
  <si>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</si>
  <si>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</si>
  <si>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</si>
  <si>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</si>
  <si>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</si>
  <si>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</si>
  <si>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</si>
  <si>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</si>
  <si>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</si>
  <si>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</si>
  <si>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</si>
  <si>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</si>
  <si>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</si>
  <si>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</si>
  <si>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</si>
  <si>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</si>
  <si>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</si>
  <si>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</si>
  <si>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</si>
  <si>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</si>
  <si>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</si>
  <si>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</si>
  <si>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</si>
  <si>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</si>
  <si>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</si>
  <si>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</si>
  <si>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</si>
  <si>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</si>
  <si>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</si>
  <si>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</si>
  <si>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</si>
  <si>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</si>
  <si>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</si>
  <si>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</si>
  <si>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</si>
  <si>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</si>
  <si>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</si>
  <si>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</si>
  <si>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</si>
  <si>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</si>
  <si>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</si>
  <si>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</si>
  <si>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</si>
  <si>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</si>
  <si>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</si>
  <si>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</si>
  <si>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</si>
  <si>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</si>
  <si>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</si>
  <si>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</si>
  <si>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</si>
  <si>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</si>
  <si>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</si>
  <si>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</si>
  <si>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</si>
  <si>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</si>
  <si>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</si>
  <si>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</si>
  <si>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</si>
  <si>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</si>
  <si>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</si>
  <si>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</si>
  <si>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</si>
  <si>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</si>
  <si>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</si>
  <si>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</si>
  <si>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</si>
  <si>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</si>
  <si>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</si>
  <si>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</si>
  <si>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</si>
  <si>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</si>
  <si>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</si>
  <si>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</si>
  <si>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</si>
  <si>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</si>
  <si>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</si>
  <si>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</si>
  <si>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</si>
  <si>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</si>
  <si>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</si>
  <si>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</si>
  <si>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</si>
  <si>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</si>
  <si>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</si>
  <si>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</si>
  <si>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</si>
  <si>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</si>
  <si>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</si>
  <si>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</si>
  <si>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</si>
  <si>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</si>
  <si>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</si>
  <si>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</si>
  <si>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</si>
  <si>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</si>
  <si>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</si>
  <si>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</si>
  <si>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</si>
  <si>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</si>
  <si>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</si>
  <si>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</si>
  <si>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</si>
  <si>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</si>
  <si>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</si>
  <si>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</si>
  <si>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</si>
  <si>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</si>
  <si>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</si>
  <si>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</si>
  <si>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</si>
  <si>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</si>
  <si>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</si>
  <si>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</si>
  <si>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</si>
  <si>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</si>
  <si>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</si>
  <si>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</si>
  <si>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</si>
  <si>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</si>
  <si>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</si>
  <si>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</si>
  <si>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</si>
  <si>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</si>
  <si>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</si>
  <si>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</si>
  <si>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</si>
  <si>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</si>
  <si>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</si>
  <si>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</si>
  <si>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</si>
  <si>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</si>
  <si>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</si>
  <si>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</si>
  <si>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</si>
  <si>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</si>
  <si>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</si>
  <si>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</si>
  <si>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</si>
  <si>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</si>
  <si>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</si>
  <si>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</si>
  <si>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</si>
  <si>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</si>
  <si>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</si>
  <si>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</si>
  <si>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</si>
  <si>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</si>
  <si>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</si>
  <si>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</si>
  <si>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</si>
  <si>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</si>
  <si>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</si>
  <si>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</si>
  <si>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</si>
  <si>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</si>
  <si>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</si>
  <si>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</si>
  <si>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</si>
  <si>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</si>
  <si>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</si>
  <si>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</si>
  <si>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</si>
  <si>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</si>
  <si>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</si>
  <si>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</si>
  <si>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</si>
  <si>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</si>
  <si>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</si>
  <si>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</si>
  <si>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</si>
  <si>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</si>
  <si>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</si>
  <si>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</si>
  <si>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</si>
  <si>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</si>
  <si>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</si>
  <si>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</si>
  <si>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</si>
  <si>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</si>
  <si>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</si>
  <si>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</si>
  <si>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</si>
  <si>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</si>
  <si>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</si>
  <si>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</si>
  <si>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</si>
  <si>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</si>
  <si>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</si>
  <si>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</si>
  <si>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</si>
  <si>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</si>
  <si>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</si>
  <si>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</si>
  <si>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</si>
  <si>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</si>
  <si>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</si>
  <si>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</si>
  <si>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</si>
  <si>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</si>
  <si>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</si>
  <si>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</si>
  <si>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</si>
  <si>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</si>
  <si>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</si>
  <si>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</si>
  <si>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</si>
  <si>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</si>
  <si>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</si>
  <si>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</si>
  <si>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</si>
  <si>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</si>
  <si>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</si>
  <si>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</si>
  <si>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</si>
  <si>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</si>
  <si>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</si>
  <si>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</si>
  <si>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</si>
  <si>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</si>
  <si>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</si>
  <si>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</si>
  <si>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</si>
  <si>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</si>
  <si>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</si>
  <si>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</si>
  <si>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</si>
  <si>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</si>
  <si>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</si>
  <si>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</si>
  <si>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</si>
  <si>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</si>
  <si>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</si>
  <si>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</si>
  <si>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</si>
  <si>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</si>
  <si>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</si>
  <si>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</si>
  <si>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</si>
  <si>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</si>
  <si>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</si>
  <si>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</si>
  <si>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</si>
  <si>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</si>
  <si>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</si>
  <si>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</si>
  <si>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</si>
  <si>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</si>
  <si>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</si>
  <si>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</si>
  <si>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</si>
  <si>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</si>
  <si>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</si>
  <si>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</si>
  <si>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</si>
  <si>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</si>
  <si>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</si>
  <si>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</si>
  <si>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</si>
  <si>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</si>
  <si>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</si>
  <si>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</si>
  <si>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</si>
  <si>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</si>
  <si>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</si>
  <si>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</si>
  <si>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</si>
  <si>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</si>
  <si>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</si>
  <si>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</si>
  <si>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</si>
  <si>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</si>
  <si>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</si>
  <si>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</si>
  <si>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</si>
  <si>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</si>
  <si>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</si>
  <si>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</si>
  <si>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</si>
  <si>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</si>
  <si>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</si>
  <si>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</si>
  <si>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</si>
  <si>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</si>
  <si>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</si>
  <si>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</si>
  <si>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</si>
  <si>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</si>
  <si>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</si>
  <si>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</si>
  <si>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</si>
  <si>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</si>
  <si>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</si>
  <si>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</si>
  <si>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</si>
  <si>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</si>
  <si>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</si>
  <si>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</si>
  <si>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</si>
  <si>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</si>
  <si>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</si>
  <si>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</si>
  <si>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</si>
  <si>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</si>
  <si>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</si>
  <si>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</si>
  <si>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</si>
  <si>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</si>
  <si>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</si>
  <si>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</si>
  <si>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</si>
  <si>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</si>
  <si>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</si>
  <si>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</si>
  <si>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</si>
  <si>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</si>
  <si>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</si>
  <si>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</si>
  <si>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</si>
  <si>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</si>
  <si>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</si>
  <si>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</si>
  <si>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</si>
  <si>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</si>
  <si>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</si>
  <si>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</si>
  <si>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</si>
  <si>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</si>
  <si>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</si>
  <si>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</si>
  <si>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</si>
  <si>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</si>
  <si>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</si>
  <si>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</si>
  <si>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</si>
  <si>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</si>
  <si>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</si>
  <si>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</si>
  <si>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</si>
  <si>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</si>
  <si>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</si>
  <si>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</si>
  <si>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</si>
  <si>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</si>
  <si>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</si>
  <si>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</si>
  <si>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</si>
  <si>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</si>
  <si>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</si>
  <si>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</si>
  <si>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</si>
  <si>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</si>
  <si>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</si>
  <si>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</si>
  <si>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</si>
  <si>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</si>
  <si>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</si>
  <si>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</si>
  <si>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</si>
  <si>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</si>
  <si>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</si>
  <si>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</si>
  <si>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</si>
  <si>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</si>
  <si>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</si>
  <si>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</si>
  <si>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</si>
  <si>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</si>
  <si>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</si>
  <si>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</si>
  <si>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</si>
  <si>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</si>
  <si>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</si>
  <si>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</si>
  <si>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</si>
  <si>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</si>
  <si>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</si>
  <si>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</si>
  <si>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</si>
  <si>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</si>
  <si>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</si>
  <si>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</si>
  <si>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</si>
  <si>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</si>
  <si>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</si>
  <si>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</si>
  <si>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</si>
  <si>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</si>
  <si>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</si>
  <si>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</si>
  <si>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</si>
  <si>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</si>
  <si>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</si>
  <si>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</si>
  <si>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</si>
  <si>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</si>
  <si>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</si>
  <si>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</si>
  <si>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</si>
  <si>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</si>
  <si>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</si>
  <si>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</si>
  <si>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</si>
  <si>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</si>
  <si>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</si>
  <si>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</si>
  <si>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</si>
  <si>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</si>
  <si>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</si>
  <si>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</si>
  <si>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</si>
  <si>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</si>
  <si>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</si>
  <si>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</si>
  <si>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</si>
  <si>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</si>
  <si>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</si>
  <si>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</si>
  <si>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</si>
  <si>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</si>
  <si>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</si>
  <si>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</si>
  <si>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</si>
  <si>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</si>
  <si>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</si>
  <si>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</si>
  <si>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</si>
  <si>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</si>
  <si>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</si>
  <si>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</si>
  <si>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</si>
  <si>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</si>
  <si>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</si>
  <si>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</si>
  <si>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</si>
  <si>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</si>
  <si>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</si>
  <si>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</si>
  <si>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</si>
  <si>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</si>
  <si>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</si>
  <si>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</si>
  <si>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</si>
  <si>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</si>
  <si>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</si>
  <si>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</si>
  <si>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</si>
  <si>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</si>
  <si>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</si>
  <si>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</si>
  <si>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</si>
  <si>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</si>
  <si>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</si>
  <si>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</si>
  <si>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</si>
  <si>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</si>
  <si>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</si>
  <si>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</si>
  <si>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</si>
  <si>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</si>
  <si>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</si>
  <si>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</si>
  <si>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</si>
  <si>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</si>
  <si>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</si>
  <si>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</si>
  <si>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</si>
  <si>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</si>
  <si>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</si>
  <si>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</si>
  <si>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</si>
  <si>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</si>
  <si>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</si>
  <si>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</si>
  <si>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</si>
  <si>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</si>
  <si>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</si>
  <si>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</si>
  <si>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</si>
  <si>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</si>
  <si>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</si>
  <si>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</si>
  <si>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</si>
  <si>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</si>
  <si>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</si>
  <si>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</si>
  <si>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</si>
  <si>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</si>
  <si>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</si>
  <si>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</si>
  <si>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</si>
  <si>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</si>
  <si>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</si>
  <si>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</si>
  <si>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</si>
  <si>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</si>
  <si>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</si>
  <si>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</si>
  <si>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</si>
  <si>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</si>
  <si>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</si>
  <si>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</si>
  <si>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</si>
  <si>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</si>
  <si>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</si>
  <si>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</si>
  <si>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</si>
  <si>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</si>
  <si>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</si>
  <si>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</si>
  <si>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</si>
  <si>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</si>
  <si>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</si>
  <si>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</si>
  <si>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</si>
  <si>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</si>
  <si>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</si>
  <si>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</si>
  <si>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</si>
  <si>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</si>
  <si>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</si>
  <si>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</si>
  <si>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</si>
  <si>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</si>
  <si>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</si>
  <si>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</si>
  <si>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</si>
  <si>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</si>
  <si>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</si>
  <si>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</si>
  <si>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</si>
  <si>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</si>
  <si>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</si>
  <si>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</si>
  <si>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</si>
  <si>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</si>
  <si>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</si>
  <si>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</si>
  <si>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</si>
  <si>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</si>
  <si>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</si>
  <si>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</si>
  <si>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</si>
  <si>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</si>
  <si>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</si>
  <si>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</si>
  <si>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</si>
  <si>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</si>
  <si>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</si>
  <si>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</si>
  <si>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</si>
  <si>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</si>
  <si>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</si>
  <si>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</si>
  <si>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</si>
  <si>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</si>
  <si>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</si>
  <si>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</si>
  <si>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</si>
  <si>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</si>
  <si>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</si>
  <si>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</si>
  <si>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</si>
  <si>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</si>
  <si>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</si>
  <si>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</si>
  <si>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</si>
  <si>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</si>
  <si>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</si>
  <si>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</si>
  <si>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</si>
  <si>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</si>
  <si>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</si>
  <si>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</si>
  <si>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</si>
  <si>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</si>
  <si>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</si>
  <si>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</si>
  <si>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</si>
  <si>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</si>
  <si>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</si>
  <si>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</si>
  <si>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</si>
  <si>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</si>
  <si>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</si>
  <si>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</si>
  <si>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</si>
  <si>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</si>
  <si>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</si>
  <si>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</si>
  <si>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</si>
  <si>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</si>
  <si>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</si>
  <si>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</si>
  <si>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</si>
  <si>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</si>
  <si>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</si>
  <si>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</si>
  <si>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</si>
  <si>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</si>
  <si>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</si>
  <si>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</si>
  <si>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</si>
  <si>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</si>
  <si>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</si>
  <si>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</si>
  <si>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</si>
  <si>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</si>
  <si>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</si>
  <si>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</si>
  <si>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</si>
  <si>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</si>
  <si>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</si>
  <si>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</si>
  <si>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</si>
  <si>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</si>
  <si>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</si>
  <si>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</si>
  <si>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</si>
  <si>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</si>
  <si>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</si>
  <si>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</si>
  <si>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</si>
  <si>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</si>
  <si>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</si>
  <si>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</si>
  <si>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</si>
  <si>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</si>
  <si>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</si>
  <si>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</si>
  <si>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</si>
  <si>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</si>
  <si>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</si>
  <si>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</si>
  <si>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</si>
  <si>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</si>
  <si>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</si>
  <si>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</si>
  <si>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</si>
  <si>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</si>
  <si>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</si>
  <si>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</si>
  <si>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</si>
  <si>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</si>
  <si>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</si>
  <si>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</si>
  <si>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</si>
  <si>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</si>
  <si>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</si>
  <si>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</si>
  <si>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</si>
  <si>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</si>
  <si>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</si>
  <si>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</si>
  <si>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</si>
  <si>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</si>
  <si>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</si>
  <si>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</si>
  <si>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</si>
  <si>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</si>
  <si>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</si>
  <si>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</si>
  <si>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</si>
  <si>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</si>
  <si>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</si>
  <si>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</si>
  <si>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</si>
  <si>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</si>
  <si>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</si>
  <si>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</si>
  <si>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</si>
  <si>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</si>
  <si>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</si>
  <si>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</si>
  <si>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</si>
  <si>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</si>
  <si>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</si>
  <si>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</si>
  <si>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</si>
  <si>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</si>
  <si>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</si>
  <si>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</si>
  <si>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</si>
  <si>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</si>
  <si>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</si>
  <si>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</si>
  <si>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</si>
  <si>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</si>
  <si>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</si>
  <si>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</si>
  <si>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</si>
  <si>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</si>
  <si>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</si>
  <si>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</si>
  <si>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</si>
  <si>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</si>
  <si>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</si>
  <si>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</si>
  <si>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</si>
  <si>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</si>
  <si>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</si>
  <si>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</si>
  <si>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</si>
  <si>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</si>
  <si>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</si>
  <si>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</si>
  <si>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</si>
  <si>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</si>
  <si>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</si>
  <si>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</si>
  <si>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</si>
  <si>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</si>
  <si>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</si>
  <si>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</si>
  <si>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</si>
  <si>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</si>
  <si>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</si>
  <si>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</si>
  <si>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</si>
  <si>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</si>
  <si>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</si>
  <si>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</si>
  <si>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</si>
  <si>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</si>
  <si>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</si>
  <si>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</si>
  <si>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</si>
  <si>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</si>
  <si>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</si>
  <si>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</si>
  <si>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</si>
  <si>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</si>
  <si>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</si>
  <si>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</si>
  <si>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</si>
  <si>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</si>
  <si>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</si>
  <si>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</si>
  <si>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</si>
  <si>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</si>
  <si>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</si>
  <si>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</si>
  <si>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</si>
  <si>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</si>
  <si>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</si>
  <si>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</si>
  <si>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</si>
  <si>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</si>
  <si>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</si>
  <si>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</si>
  <si>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</si>
  <si>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</si>
  <si>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</si>
  <si>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</si>
  <si>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</si>
  <si>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</si>
  <si>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</si>
  <si>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</si>
  <si>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</si>
  <si>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</si>
  <si>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</si>
  <si>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</si>
  <si>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</si>
  <si>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</si>
  <si>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</si>
  <si>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</si>
  <si>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</si>
  <si>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</si>
  <si>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</si>
  <si>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</si>
  <si>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</si>
  <si>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</si>
  <si>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</si>
  <si>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</si>
  <si>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</si>
  <si>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</si>
  <si>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</si>
  <si>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</si>
  <si>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</si>
  <si>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</si>
  <si>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</si>
  <si>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</si>
  <si>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</si>
  <si>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</si>
  <si>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</si>
  <si>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</si>
  <si>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</si>
  <si>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</si>
  <si>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</si>
  <si>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</si>
  <si>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</si>
  <si>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</si>
  <si>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</si>
  <si>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</si>
  <si>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</si>
  <si>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</si>
  <si>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</si>
  <si>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</si>
  <si>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</si>
  <si>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</si>
  <si>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</si>
  <si>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</si>
  <si>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</si>
  <si>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</si>
  <si>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</si>
  <si>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</si>
  <si>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</si>
  <si>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</si>
  <si>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</si>
  <si>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</si>
  <si>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</si>
  <si>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</si>
  <si>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</si>
  <si>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</si>
  <si>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</si>
  <si>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</si>
  <si>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</si>
  <si>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</si>
  <si>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</si>
  <si>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</si>
  <si>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</si>
  <si>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</si>
  <si>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</si>
  <si>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</si>
  <si>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</si>
  <si>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</si>
  <si>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</si>
  <si>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</si>
  <si>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</si>
  <si>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</si>
  <si>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</si>
  <si>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</si>
  <si>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</si>
  <si>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</si>
  <si>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</si>
  <si>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</si>
  <si>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</si>
  <si>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</si>
  <si>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</si>
  <si>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</si>
  <si>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</si>
  <si>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</si>
  <si>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</si>
  <si>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</si>
  <si>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</si>
  <si>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</si>
  <si>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</si>
  <si>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</si>
  <si>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</si>
  <si>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</si>
  <si>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</si>
  <si>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</si>
  <si>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</si>
  <si>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</si>
  <si>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</si>
  <si>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</si>
  <si>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</si>
  <si>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</si>
  <si>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</si>
  <si>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</si>
  <si>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</si>
  <si>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</si>
  <si>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</si>
  <si>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</si>
  <si>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</si>
  <si>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</si>
  <si>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</si>
  <si>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</si>
  <si>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</si>
  <si>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</si>
  <si>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</si>
  <si>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</si>
  <si>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</si>
  <si>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</si>
  <si>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</si>
  <si>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</si>
  <si>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</si>
  <si>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</si>
  <si>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</si>
  <si>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</si>
  <si>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</si>
  <si>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</si>
  <si>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</si>
  <si>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</si>
  <si>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</si>
  <si>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</si>
  <si>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</si>
  <si>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</si>
  <si>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</si>
  <si>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</si>
  <si>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</si>
  <si>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</si>
  <si>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</si>
  <si>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</si>
  <si>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</si>
  <si>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</si>
  <si>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</si>
  <si>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</si>
  <si>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</si>
  <si>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</si>
  <si>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</si>
  <si>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</si>
  <si>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</si>
  <si>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</si>
  <si>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</si>
  <si>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</si>
  <si>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</si>
  <si>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</si>
  <si>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</si>
  <si>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</si>
  <si>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</si>
  <si>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</si>
  <si>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</si>
  <si>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</si>
  <si>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</si>
  <si>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</si>
  <si>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</si>
  <si>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</si>
  <si>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</si>
  <si>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</si>
  <si>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</si>
  <si>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</si>
  <si>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</si>
  <si>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</si>
  <si>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</si>
  <si>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</si>
  <si>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</si>
  <si>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</si>
  <si>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</si>
  <si>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</si>
  <si>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</si>
  <si>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</si>
  <si>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</si>
  <si>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</si>
  <si>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</si>
  <si>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</si>
  <si>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</si>
  <si>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</si>
  <si>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</si>
  <si>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</si>
  <si>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</si>
  <si>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</si>
  <si>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</si>
  <si>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</si>
  <si>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</si>
  <si>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</si>
  <si>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</si>
  <si>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</si>
  <si>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</si>
  <si>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</si>
  <si>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</si>
  <si>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</si>
  <si>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</si>
  <si>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</si>
  <si>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</si>
  <si>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</si>
  <si>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</si>
  <si>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</si>
  <si>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</si>
  <si>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</si>
  <si>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</si>
  <si>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</si>
  <si>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</si>
  <si>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</si>
  <si>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</si>
  <si>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</si>
  <si>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</si>
  <si>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</si>
  <si>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</si>
  <si>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</si>
  <si>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</si>
  <si>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</si>
  <si>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</si>
  <si>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</si>
  <si>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</si>
  <si>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</si>
  <si>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</si>
  <si>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</si>
  <si>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</si>
  <si>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</si>
  <si>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</si>
  <si>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</si>
  <si>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</si>
  <si>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</si>
  <si>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</si>
  <si>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</si>
  <si>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</si>
  <si>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</si>
  <si>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</si>
  <si>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</si>
  <si>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</si>
  <si>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</si>
  <si>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</si>
  <si>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</si>
  <si>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</si>
  <si>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</si>
  <si>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</si>
  <si>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</si>
  <si>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</si>
  <si>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</si>
  <si>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</si>
  <si>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</si>
  <si>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</si>
  <si>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</si>
  <si>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</si>
  <si>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</si>
  <si>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</si>
  <si>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</si>
  <si>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</si>
  <si>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</si>
  <si>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</si>
  <si>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</si>
  <si>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</si>
  <si>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</si>
  <si>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</si>
  <si>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</si>
  <si>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</si>
  <si>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</si>
  <si>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</si>
  <si>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</si>
  <si>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</si>
  <si>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</si>
  <si>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</si>
  <si>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</si>
  <si>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</si>
  <si>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</si>
  <si>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</si>
  <si>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</si>
  <si>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</si>
  <si>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</si>
  <si>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</si>
  <si>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</si>
  <si>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</si>
  <si>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</si>
  <si>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</si>
  <si>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</si>
  <si>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</si>
  <si>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</si>
  <si>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</si>
  <si>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</si>
  <si>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</si>
  <si>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</si>
  <si>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</si>
  <si>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</si>
  <si>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</si>
  <si>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</si>
  <si>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</si>
  <si>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</si>
  <si>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</si>
  <si>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</si>
  <si>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</si>
  <si>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</si>
  <si>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</si>
  <si>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</si>
  <si>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</si>
  <si>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</si>
  <si>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</si>
  <si>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</si>
  <si>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</si>
  <si>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</si>
  <si>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</si>
  <si>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</si>
  <si>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</si>
  <si>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</si>
  <si>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</si>
  <si>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</si>
  <si>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</si>
  <si>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</si>
  <si>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</si>
  <si>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</si>
  <si>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</si>
  <si>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</si>
  <si>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</si>
  <si>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</si>
  <si>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</si>
  <si>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</si>
  <si>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</si>
  <si>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</si>
  <si>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</si>
  <si>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</si>
  <si>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</si>
  <si>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</si>
  <si>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</si>
  <si>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</si>
  <si>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</si>
  <si>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</si>
  <si>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</si>
  <si>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</si>
  <si>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</si>
  <si>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</si>
  <si>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</si>
  <si>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</si>
  <si>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</si>
  <si>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</si>
  <si>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</si>
  <si>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</si>
  <si>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</si>
  <si>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</si>
  <si>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</si>
  <si>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</si>
  <si>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</si>
  <si>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</si>
  <si>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</si>
  <si>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</si>
  <si>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</si>
  <si>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</si>
  <si>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</si>
  <si>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</si>
  <si>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</si>
  <si>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</si>
  <si>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</si>
  <si>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</si>
  <si>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</si>
  <si>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</si>
  <si>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</si>
  <si>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</si>
  <si>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</si>
  <si>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</si>
  <si>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</si>
  <si>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</si>
  <si>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</si>
  <si>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</si>
  <si>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</si>
  <si>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</si>
  <si>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</si>
  <si>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</si>
  <si>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</si>
  <si>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</si>
  <si>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</si>
  <si>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</si>
  <si>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</si>
  <si>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</si>
  <si>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</si>
  <si>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</si>
  <si>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</si>
  <si>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</si>
  <si>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</si>
  <si>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</si>
  <si>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</si>
  <si>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</si>
  <si>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</si>
  <si>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</si>
  <si>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</si>
  <si>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</si>
  <si>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</si>
  <si>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</si>
  <si>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</si>
  <si>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</si>
  <si>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</si>
  <si>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</si>
  <si>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</si>
  <si>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</si>
  <si>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</si>
  <si>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</si>
  <si>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</si>
  <si>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</si>
  <si>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</si>
  <si>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</si>
  <si>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</si>
  <si>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</si>
  <si>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</si>
  <si>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</si>
  <si>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</si>
  <si>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</si>
  <si>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</si>
  <si>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</si>
  <si>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</si>
  <si>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</si>
  <si>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</si>
  <si>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</si>
  <si>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</si>
  <si>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</si>
  <si>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</si>
  <si>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</si>
  <si>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</si>
  <si>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</si>
  <si>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</si>
  <si>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</si>
  <si>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</si>
  <si>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</si>
  <si>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</si>
  <si>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</si>
  <si>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</si>
  <si>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</si>
  <si>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</si>
  <si>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</si>
  <si>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</si>
  <si>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</si>
  <si>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</si>
  <si>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</si>
  <si>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</si>
  <si>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</si>
  <si>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</si>
  <si>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</si>
  <si>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</si>
  <si>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</si>
  <si>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</si>
  <si>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</si>
  <si>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</si>
  <si>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</si>
  <si>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</si>
  <si>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</si>
  <si>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</si>
  <si>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</si>
  <si>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</si>
  <si>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</si>
  <si>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</si>
  <si>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</si>
  <si>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</si>
  <si>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</si>
  <si>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</si>
  <si>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</si>
  <si>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</si>
  <si>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</si>
  <si>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</si>
  <si>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</si>
  <si>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</si>
  <si>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</si>
  <si>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</si>
  <si>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</si>
  <si>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</si>
  <si>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</si>
  <si>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</si>
  <si>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</si>
  <si>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</si>
  <si>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</si>
  <si>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</si>
  <si>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</si>
  <si>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</si>
  <si>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</si>
  <si>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</si>
  <si>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</si>
  <si>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</si>
  <si>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</si>
  <si>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</si>
  <si>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</si>
  <si>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</si>
  <si>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</si>
  <si>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</si>
  <si>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</si>
  <si>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</si>
  <si>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</si>
  <si>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</si>
  <si>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</si>
  <si>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</si>
  <si>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</si>
  <si>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</si>
  <si>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</si>
  <si>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</si>
  <si>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</si>
  <si>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</si>
  <si>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</si>
  <si>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</si>
  <si>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</si>
  <si>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</si>
  <si>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</si>
  <si>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</si>
  <si>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</si>
  <si>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</si>
  <si>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</si>
  <si>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</si>
  <si>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</si>
  <si>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</si>
  <si>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</si>
  <si>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</si>
  <si>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</si>
  <si>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</si>
  <si>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</si>
  <si>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</si>
  <si>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</si>
  <si>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</si>
  <si>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</si>
  <si>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</si>
  <si>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</si>
  <si>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</si>
  <si>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</si>
  <si>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</si>
  <si>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</si>
  <si>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</si>
  <si>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</si>
  <si>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</si>
  <si>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</si>
  <si>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</si>
  <si>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</si>
  <si>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</si>
  <si>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</si>
  <si>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</si>
  <si>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</si>
  <si>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</si>
  <si>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</si>
  <si>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</si>
  <si>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</si>
  <si>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</si>
  <si>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</si>
  <si>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</si>
  <si>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</si>
  <si>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</si>
  <si>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</si>
  <si>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</si>
  <si>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</si>
  <si>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</si>
  <si>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</si>
  <si>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</si>
  <si>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</si>
  <si>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</si>
  <si>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</si>
  <si>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</si>
  <si>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</si>
  <si>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</si>
  <si>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</si>
  <si>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</si>
  <si>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</si>
  <si>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</si>
  <si>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</si>
  <si>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</si>
  <si>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</si>
  <si>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</si>
  <si>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</si>
  <si>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</si>
  <si>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</si>
  <si>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</si>
  <si>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</si>
  <si>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</si>
  <si>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</si>
  <si>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</si>
  <si>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</si>
  <si>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</si>
  <si>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</si>
  <si>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</si>
  <si>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</si>
  <si>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</si>
  <si>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</si>
  <si>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</si>
  <si>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</si>
  <si>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</si>
  <si>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</si>
  <si>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</si>
  <si>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</si>
  <si>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</si>
  <si>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</si>
  <si>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</si>
  <si>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</si>
  <si>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</si>
  <si>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</si>
  <si>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</si>
  <si>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</si>
  <si>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</si>
  <si>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</si>
  <si>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</si>
  <si>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</si>
  <si>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</si>
  <si>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</si>
  <si>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</si>
  <si>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</si>
  <si>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</si>
  <si>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</si>
  <si>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</si>
  <si>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</si>
  <si>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</si>
  <si>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</si>
  <si>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</si>
  <si>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</si>
  <si>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</si>
  <si>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</si>
  <si>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</si>
  <si>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</si>
  <si>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</si>
  <si>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</si>
  <si>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</si>
  <si>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</si>
  <si>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</si>
  <si>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</si>
  <si>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</si>
  <si>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</si>
  <si>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</si>
  <si>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</si>
  <si>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</si>
  <si>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</si>
  <si>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</si>
  <si>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</si>
  <si>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</si>
  <si>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</si>
  <si>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</si>
  <si>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</si>
  <si>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</si>
  <si>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</si>
  <si>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</si>
  <si>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</si>
  <si>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</si>
  <si>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</si>
  <si>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</si>
  <si>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</si>
  <si>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</si>
  <si>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</si>
  <si>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</si>
  <si>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</si>
  <si>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</si>
  <si>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</si>
  <si>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</si>
  <si>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</si>
  <si>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</si>
  <si>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</si>
  <si>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</si>
  <si>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</si>
  <si>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</si>
  <si>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</si>
  <si>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</si>
  <si>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</si>
  <si>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</si>
  <si>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</si>
  <si>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</si>
  <si>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</si>
  <si>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</si>
  <si>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</si>
  <si>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</si>
  <si>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</si>
  <si>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</si>
  <si>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</si>
  <si>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</si>
  <si>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</si>
  <si>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</si>
  <si>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</si>
  <si>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</si>
  <si>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</si>
  <si>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</si>
  <si>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</si>
  <si>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</si>
  <si>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</si>
  <si>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</si>
  <si>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</si>
  <si>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</si>
  <si>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</si>
  <si>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</si>
  <si>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</si>
  <si>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</si>
  <si>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</si>
  <si>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</si>
  <si>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</si>
  <si>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</si>
  <si>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</si>
  <si>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</si>
  <si>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</si>
  <si>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</si>
  <si>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</si>
  <si>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</si>
  <si>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</si>
  <si>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</si>
  <si>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</si>
  <si>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</si>
  <si>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</si>
  <si>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</si>
  <si>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</si>
  <si>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</si>
  <si>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</si>
  <si>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</si>
  <si>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</si>
  <si>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</si>
  <si>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</si>
  <si>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</si>
  <si>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</si>
  <si>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</si>
  <si>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</si>
  <si>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</si>
  <si>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</si>
  <si>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</si>
  <si>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</si>
  <si>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</si>
  <si>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</si>
  <si>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</si>
  <si>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</si>
  <si>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</si>
  <si>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</si>
  <si>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</si>
  <si>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</si>
  <si>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</si>
  <si>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</si>
  <si>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</si>
  <si>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</si>
  <si>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</si>
  <si>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</si>
  <si>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</si>
  <si>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</si>
  <si>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</si>
  <si>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</si>
  <si>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</si>
  <si>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</si>
  <si>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</si>
  <si>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</si>
  <si>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</si>
  <si>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</si>
  <si>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</si>
  <si>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</si>
  <si>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</si>
  <si>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</si>
  <si>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</si>
  <si>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</si>
  <si>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</si>
  <si>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</si>
  <si>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</si>
  <si>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</si>
  <si>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</si>
  <si>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</si>
  <si>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</si>
  <si>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</si>
  <si>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</si>
  <si>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</si>
  <si>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</si>
  <si>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</si>
  <si>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</si>
  <si>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</si>
  <si>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</si>
  <si>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</si>
  <si>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</si>
  <si>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</si>
  <si>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</si>
  <si>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</si>
  <si>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</si>
  <si>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</si>
  <si>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</si>
  <si>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</si>
  <si>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</si>
  <si>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</si>
  <si>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</si>
  <si>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</si>
  <si>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</si>
  <si>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</si>
  <si>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</si>
  <si>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</si>
  <si>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</si>
  <si>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</si>
  <si>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</si>
  <si>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</si>
  <si>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</si>
  <si>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</si>
  <si>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</si>
  <si>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</si>
  <si>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</si>
  <si>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</si>
  <si>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</si>
  <si>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</si>
  <si>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</si>
  <si>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</si>
  <si>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</si>
  <si>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</si>
  <si>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</si>
  <si>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</si>
  <si>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</si>
  <si>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</si>
  <si>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</si>
  <si>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</si>
  <si>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</si>
  <si>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</si>
  <si>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</si>
  <si>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</si>
  <si>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</si>
  <si>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</si>
  <si>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</si>
  <si>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</si>
  <si>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</si>
  <si>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</si>
  <si>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</si>
  <si>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</si>
  <si>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</si>
  <si>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</si>
  <si>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</si>
  <si>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</si>
  <si>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</si>
  <si>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</si>
  <si>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</si>
  <si>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</si>
  <si>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</si>
  <si>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</si>
  <si>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</si>
  <si>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</si>
  <si>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</si>
  <si>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</si>
  <si>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</si>
  <si>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</si>
  <si>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</si>
  <si>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</si>
  <si>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</si>
  <si>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</si>
  <si>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</si>
  <si>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</si>
  <si>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</si>
  <si>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</si>
  <si>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</si>
  <si>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</si>
  <si>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</si>
  <si>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</si>
  <si>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</si>
  <si>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</si>
  <si>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</si>
  <si>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</si>
  <si>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</si>
  <si>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</si>
  <si>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</si>
  <si>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</si>
  <si>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</si>
  <si>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</si>
  <si>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</si>
  <si>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</si>
  <si>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</si>
  <si>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</si>
  <si>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</si>
  <si>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</si>
  <si>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</si>
  <si>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</si>
  <si>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</si>
  <si>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</si>
  <si>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</si>
  <si>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</si>
  <si>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</si>
  <si>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</si>
  <si>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</si>
  <si>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</si>
  <si>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</si>
  <si>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</si>
  <si>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</si>
  <si>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</si>
  <si>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</si>
  <si>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</si>
  <si>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</si>
  <si>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</si>
  <si>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</si>
  <si>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</si>
  <si>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</si>
  <si>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</si>
  <si>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</si>
  <si>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</si>
  <si>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</si>
  <si>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</si>
  <si>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</si>
  <si>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</si>
  <si>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</si>
  <si>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</si>
  <si>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</si>
  <si>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</si>
  <si>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</si>
  <si>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</si>
  <si>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</si>
  <si>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</si>
  <si>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</si>
  <si>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</si>
  <si>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</si>
  <si>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</si>
  <si>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</si>
  <si>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</si>
  <si>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</si>
  <si>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</si>
  <si>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</si>
  <si>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</si>
  <si>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</si>
  <si>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</si>
  <si>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</si>
  <si>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</si>
  <si>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</si>
  <si>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</si>
  <si>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</si>
  <si>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</si>
  <si>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</si>
  <si>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</si>
  <si>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</si>
  <si>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</si>
  <si>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</si>
  <si>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</si>
  <si>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</si>
  <si>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</si>
  <si>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</si>
  <si>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</si>
  <si>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</si>
  <si>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</si>
  <si>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</si>
  <si>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</si>
  <si>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</si>
  <si>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</si>
  <si>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</si>
  <si>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</si>
  <si>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</si>
  <si>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</si>
  <si>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</si>
  <si>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</si>
  <si>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</si>
  <si>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</si>
  <si>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</si>
  <si>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</si>
  <si>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</si>
  <si>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</si>
  <si>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</si>
  <si>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</si>
  <si>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</si>
  <si>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</si>
  <si>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</si>
  <si>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</si>
  <si>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</si>
  <si>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</si>
  <si>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</si>
  <si>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</si>
  <si>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</si>
  <si>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</si>
  <si>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</si>
  <si>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</si>
  <si>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</si>
  <si>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</si>
  <si>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</si>
  <si>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</si>
  <si>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</si>
  <si>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</si>
  <si>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</si>
  <si>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</si>
  <si>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</si>
  <si>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</si>
  <si>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</si>
  <si>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</si>
  <si>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</si>
  <si>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</si>
  <si>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</si>
  <si>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</si>
  <si>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</si>
  <si>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</si>
  <si>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</si>
  <si>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</si>
  <si>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</si>
  <si>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</si>
  <si>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</si>
  <si>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</si>
  <si>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</si>
  <si>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</si>
  <si>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</si>
  <si>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</si>
  <si>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</si>
  <si>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</si>
  <si>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</si>
  <si>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</si>
  <si>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</si>
  <si>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</si>
  <si>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</si>
  <si>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</si>
  <si>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</si>
  <si>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</si>
  <si>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</si>
  <si>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</si>
  <si>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</si>
  <si>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</si>
  <si>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</si>
  <si>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</si>
  <si>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</si>
  <si>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</si>
  <si>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</si>
  <si>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</si>
  <si>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</si>
  <si>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</si>
  <si>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</si>
  <si>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</si>
  <si>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</si>
  <si>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</si>
  <si>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</si>
  <si>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</si>
  <si>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</si>
  <si>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</si>
  <si>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</si>
  <si>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</si>
  <si>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</si>
  <si>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</si>
  <si>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</si>
  <si>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</si>
  <si>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</si>
  <si>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</si>
  <si>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</si>
  <si>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</si>
  <si>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</si>
  <si>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</si>
  <si>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</si>
  <si>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</si>
  <si>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</si>
  <si>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</si>
  <si>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</si>
  <si>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</si>
  <si>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</si>
  <si>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</si>
  <si>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</si>
  <si>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</si>
  <si>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</si>
  <si>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</si>
  <si>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</si>
  <si>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</si>
  <si>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</si>
  <si>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</si>
  <si>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</si>
  <si>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</si>
  <si>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</si>
  <si>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</si>
  <si>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</si>
  <si>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</si>
  <si>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</si>
  <si>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</si>
  <si>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</si>
  <si>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</si>
  <si>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</si>
  <si>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</si>
  <si>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</si>
  <si>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</si>
  <si>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</si>
  <si>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</si>
  <si>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</si>
  <si>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</si>
  <si>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</si>
  <si>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</si>
  <si>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</si>
  <si>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</si>
  <si>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</si>
  <si>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</si>
  <si>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</si>
  <si>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</si>
  <si>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</si>
  <si>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</si>
  <si>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</si>
  <si>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</si>
  <si>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</si>
  <si>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</si>
  <si>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</si>
  <si>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</si>
  <si>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</si>
  <si>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</si>
  <si>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</si>
  <si>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</si>
  <si>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</si>
  <si>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</si>
  <si>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</si>
  <si>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</si>
  <si>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</si>
  <si>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</si>
  <si>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</si>
  <si>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</si>
  <si>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</si>
  <si>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</si>
  <si>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</si>
  <si>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</si>
  <si>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</si>
  <si>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</si>
  <si>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</si>
  <si>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</si>
  <si>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</si>
  <si>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</si>
  <si>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</si>
  <si>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</si>
  <si>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</si>
  <si>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</si>
  <si>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</si>
  <si>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</si>
  <si>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</si>
  <si>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</si>
  <si>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</si>
  <si>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</si>
  <si>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</si>
  <si>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</si>
  <si>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</si>
  <si>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</si>
  <si>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</si>
  <si>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</si>
  <si>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</si>
  <si>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</si>
  <si>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</si>
  <si>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</si>
  <si>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</si>
  <si>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</si>
  <si>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</si>
  <si>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</si>
  <si>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</si>
  <si>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</si>
  <si>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</si>
  <si>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</si>
  <si>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</si>
  <si>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</si>
  <si>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</si>
  <si>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</si>
  <si>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</si>
  <si>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</si>
  <si>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</si>
  <si>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</si>
  <si>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</si>
  <si>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</si>
  <si>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</si>
  <si>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</si>
  <si>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</si>
  <si>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</si>
  <si>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</si>
  <si>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</si>
  <si>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</si>
  <si>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</si>
  <si>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</si>
  <si>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</si>
  <si>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</si>
  <si>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</si>
  <si>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</si>
  <si>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</si>
  <si>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</si>
  <si>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</si>
  <si>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</si>
  <si>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</si>
  <si>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</si>
  <si>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</si>
  <si>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</si>
  <si>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</si>
  <si>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</si>
  <si>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</si>
  <si>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</si>
  <si>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</si>
  <si>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</si>
  <si>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</si>
  <si>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</si>
  <si>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</si>
  <si>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</si>
  <si>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</si>
  <si>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</si>
  <si>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</si>
  <si>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</si>
  <si>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</si>
  <si>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</si>
  <si>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</si>
  <si>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</si>
  <si>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</si>
  <si>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</si>
  <si>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</si>
  <si>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</si>
  <si>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</si>
  <si>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</si>
  <si>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</si>
  <si>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</si>
  <si>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</si>
  <si>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</si>
  <si>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</si>
  <si>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</si>
  <si>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</si>
  <si>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</si>
  <si>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</si>
  <si>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</si>
  <si>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</si>
  <si>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</si>
  <si>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</si>
  <si>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</si>
  <si>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</si>
  <si>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</si>
  <si>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</si>
  <si>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</si>
  <si>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</si>
  <si>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</si>
  <si>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</si>
  <si>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</si>
  <si>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</si>
  <si>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</si>
  <si>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</si>
  <si>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</si>
  <si>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</si>
  <si>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</si>
  <si>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</si>
  <si>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</si>
  <si>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</si>
  <si>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</si>
  <si>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</si>
  <si>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</si>
  <si>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</si>
  <si>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</si>
  <si>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</si>
  <si>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</si>
  <si>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</si>
  <si>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</si>
  <si>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</si>
  <si>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</si>
  <si>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</si>
  <si>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</si>
  <si>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</si>
  <si>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</si>
  <si>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</si>
  <si>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</si>
  <si>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</si>
  <si>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</si>
  <si>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</si>
  <si>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</si>
  <si>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</si>
  <si>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</si>
  <si>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</si>
  <si>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</si>
  <si>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</si>
  <si>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</si>
  <si>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</si>
  <si>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</si>
  <si>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</si>
  <si>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</si>
  <si>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</si>
  <si>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</si>
  <si>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</si>
  <si>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</si>
  <si>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</si>
  <si>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</si>
  <si>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</si>
  <si>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</si>
  <si>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</si>
  <si>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</si>
  <si>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</si>
  <si>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</si>
  <si>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</si>
  <si>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</si>
  <si>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</si>
  <si>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</si>
  <si>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</si>
  <si>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</si>
  <si>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</si>
  <si>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</si>
  <si>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</si>
  <si>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</si>
  <si>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</si>
  <si>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</si>
  <si>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</si>
  <si>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</si>
  <si>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</si>
  <si>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</si>
  <si>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</si>
  <si>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</si>
  <si>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</si>
  <si>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</si>
  <si>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</si>
  <si>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</si>
  <si>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</si>
  <si>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</si>
  <si>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</si>
  <si>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</si>
  <si>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</si>
  <si>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</si>
  <si>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</si>
  <si>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</si>
  <si>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</si>
  <si>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</si>
  <si>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</si>
  <si>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</si>
  <si>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</si>
  <si>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</si>
  <si>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</si>
  <si>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</si>
  <si>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</si>
  <si>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</si>
  <si>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</si>
  <si>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</si>
  <si>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</si>
  <si>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</si>
  <si>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</si>
  <si>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</si>
  <si>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</si>
  <si>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</si>
  <si>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</si>
  <si>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</si>
  <si>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</si>
  <si>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</si>
  <si>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</si>
  <si>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</si>
  <si>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</si>
  <si>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</si>
  <si>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</si>
  <si>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</si>
  <si>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</si>
  <si>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</si>
  <si>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</si>
  <si>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</si>
  <si>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</si>
  <si>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</si>
  <si>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</si>
  <si>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</si>
  <si>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</si>
  <si>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</si>
  <si>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</si>
  <si>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</si>
  <si>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</si>
  <si>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</si>
  <si>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</si>
  <si>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</si>
  <si>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</si>
  <si>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</si>
  <si>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</si>
  <si>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</si>
  <si>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</si>
  <si>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</si>
  <si>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</si>
  <si>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</si>
  <si>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</si>
  <si>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</si>
  <si>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</si>
  <si>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</si>
  <si>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</si>
  <si>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</si>
  <si>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</si>
  <si>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</si>
  <si>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</si>
  <si>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</si>
  <si>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</si>
  <si>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</si>
  <si>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</si>
  <si>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</si>
  <si>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</si>
  <si>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</si>
  <si>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</si>
  <si>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</si>
  <si>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</si>
  <si>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</si>
  <si>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</si>
  <si>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</si>
  <si>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</si>
  <si>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</si>
  <si>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</si>
  <si>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</si>
  <si>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</si>
  <si>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</si>
  <si>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</si>
  <si>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</si>
  <si>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</si>
  <si>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</si>
  <si>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</si>
  <si>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</si>
  <si>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</si>
  <si>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</si>
  <si>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</si>
  <si>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</si>
  <si>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</si>
  <si>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</si>
  <si>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</si>
  <si>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</si>
  <si>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</si>
  <si>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</si>
  <si>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</si>
  <si>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</si>
  <si>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</si>
  <si>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</si>
  <si>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</si>
  <si>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</si>
  <si>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</si>
  <si>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</si>
  <si>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</si>
  <si>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</si>
  <si>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</si>
  <si>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</si>
  <si>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</si>
  <si>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</si>
  <si>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</si>
  <si>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</si>
  <si>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</si>
  <si>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</si>
  <si>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</si>
  <si>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</si>
  <si>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</si>
  <si>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</si>
  <si>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</si>
  <si>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</si>
  <si>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</si>
  <si>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</si>
  <si>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</si>
  <si>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</si>
  <si>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</si>
  <si>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</si>
  <si>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</si>
  <si>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</si>
  <si>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</si>
  <si>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</si>
  <si>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</si>
  <si>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</si>
  <si>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</si>
  <si>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</si>
  <si>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</si>
  <si>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</si>
  <si>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</si>
  <si>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</si>
  <si>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</si>
  <si>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</si>
  <si>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</si>
  <si>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</si>
  <si>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</si>
  <si>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</si>
  <si>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</si>
  <si>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</si>
  <si>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</si>
  <si>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</si>
  <si>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</si>
  <si>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</si>
  <si>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</si>
  <si>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</si>
  <si>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</si>
  <si>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</si>
  <si>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</si>
  <si>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</si>
  <si>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</si>
  <si>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</si>
  <si>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</si>
  <si>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</si>
  <si>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</si>
  <si>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</si>
  <si>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</si>
  <si>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</si>
  <si>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</si>
  <si>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</si>
  <si>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</si>
  <si>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</si>
  <si>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</si>
  <si>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</si>
  <si>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</si>
  <si>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</si>
  <si>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</si>
  <si>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</si>
  <si>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</si>
  <si>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</si>
  <si>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</si>
  <si>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</si>
  <si>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</si>
  <si>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</si>
  <si>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</si>
  <si>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</si>
  <si>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</si>
  <si>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</si>
  <si>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</si>
  <si>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</si>
  <si>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</si>
  <si>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</si>
  <si>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</si>
  <si>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</si>
  <si>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</si>
  <si>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</si>
  <si>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</si>
  <si>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</si>
  <si>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</si>
  <si>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</si>
  <si>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</si>
  <si>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</si>
  <si>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</si>
  <si>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</si>
  <si>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</si>
  <si>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</si>
  <si>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</si>
  <si>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</si>
  <si>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</si>
  <si>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</si>
  <si>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</si>
  <si>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</si>
  <si>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</si>
  <si>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</si>
  <si>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</si>
  <si>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</si>
  <si>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</si>
  <si>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</si>
  <si>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</si>
  <si>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</si>
  <si>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</si>
  <si>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</si>
  <si>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</si>
  <si>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</si>
  <si>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</si>
  <si>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</si>
  <si>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</si>
  <si>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</si>
  <si>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</si>
  <si>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</si>
  <si>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</si>
  <si>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</si>
  <si>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</si>
  <si>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</si>
  <si>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</si>
  <si>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</si>
  <si>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</si>
  <si>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</si>
  <si>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</si>
  <si>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</si>
  <si>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</si>
  <si>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</si>
  <si>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</si>
  <si>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</si>
  <si>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</si>
  <si>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</si>
  <si>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</si>
  <si>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</si>
  <si>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</si>
  <si>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</si>
  <si>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</si>
  <si>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</si>
  <si>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</si>
  <si>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</si>
  <si>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</si>
  <si>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</si>
  <si>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</si>
  <si>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</si>
  <si>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</si>
  <si>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</si>
  <si>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</si>
  <si>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</si>
  <si>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</si>
  <si>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</si>
  <si>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</si>
  <si>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</si>
  <si>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</si>
  <si>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</si>
  <si>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</si>
  <si>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</si>
  <si>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</si>
  <si>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</si>
  <si>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</si>
  <si>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</si>
  <si>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</si>
  <si>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</si>
  <si>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</si>
  <si>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</si>
  <si>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</si>
  <si>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</si>
  <si>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</si>
  <si>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</si>
  <si>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</si>
  <si>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</si>
  <si>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</si>
  <si>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</si>
  <si>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</si>
  <si>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</si>
  <si>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</si>
  <si>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</si>
  <si>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</si>
  <si>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</si>
  <si>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</si>
  <si>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</si>
  <si>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</si>
  <si>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</si>
  <si>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</si>
  <si>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</si>
  <si>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</si>
  <si>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</si>
  <si>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</si>
  <si>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</si>
  <si>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</si>
  <si>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</si>
  <si>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</si>
  <si>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</si>
  <si>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</si>
  <si>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</si>
  <si>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</si>
  <si>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</si>
  <si>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</si>
  <si>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</si>
  <si>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</si>
  <si>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</si>
  <si>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</si>
  <si>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</si>
  <si>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</si>
  <si>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</si>
  <si>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</si>
  <si>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</si>
  <si>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</si>
  <si>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</si>
  <si>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</si>
  <si>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</si>
  <si>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</si>
  <si>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</si>
  <si>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</si>
  <si>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</si>
  <si>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</si>
  <si>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</si>
  <si>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</si>
  <si>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</si>
  <si>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</si>
  <si>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</si>
  <si>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</si>
  <si>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</si>
  <si>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</si>
  <si>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</si>
  <si>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</si>
  <si>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</si>
  <si>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</si>
  <si>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</si>
  <si>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</si>
  <si>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</si>
  <si>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</si>
  <si>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</si>
  <si>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</si>
  <si>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</si>
  <si>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</si>
  <si>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</si>
  <si>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</si>
  <si>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</si>
  <si>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</si>
  <si>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</si>
  <si>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</si>
  <si>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</si>
  <si>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</si>
  <si>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</si>
  <si>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</si>
  <si>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</si>
  <si>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</si>
  <si>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</si>
  <si>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</si>
  <si>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</si>
  <si>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</si>
  <si>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</si>
  <si>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</si>
  <si>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</si>
  <si>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</si>
  <si>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</si>
  <si>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</si>
  <si>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</si>
  <si>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</si>
  <si>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</si>
  <si>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</si>
  <si>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</si>
  <si>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</si>
  <si>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</si>
  <si>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</si>
  <si>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</si>
  <si>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</si>
  <si>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</si>
  <si>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</si>
  <si>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</si>
  <si>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</si>
  <si>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</si>
  <si>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</si>
  <si>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</si>
  <si>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</si>
  <si>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</si>
  <si>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</si>
  <si>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</si>
  <si>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</si>
  <si>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</si>
  <si>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</si>
  <si>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</si>
  <si>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</si>
  <si>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</si>
  <si>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</si>
  <si>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</si>
  <si>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</si>
  <si>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</si>
  <si>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</si>
  <si>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</si>
  <si>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</si>
  <si>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</si>
  <si>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</si>
  <si>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</si>
  <si>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</si>
  <si>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</si>
  <si>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</si>
  <si>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</si>
  <si>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</si>
  <si>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</si>
  <si>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</si>
  <si>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</si>
  <si>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</si>
  <si>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</si>
  <si>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</si>
  <si>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</si>
  <si>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</si>
  <si>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</si>
  <si>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</si>
  <si>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</si>
  <si>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</si>
  <si>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</si>
  <si>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</si>
  <si>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</si>
  <si>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</si>
  <si>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</si>
  <si>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</si>
  <si>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</si>
  <si>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</si>
  <si>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</si>
  <si>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</si>
  <si>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</si>
  <si>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</si>
  <si>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</si>
  <si>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</si>
  <si>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</si>
  <si>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</si>
  <si>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</si>
  <si>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</si>
  <si>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</si>
  <si>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</si>
  <si>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</si>
  <si>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</si>
  <si>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</si>
  <si>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</si>
  <si>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</si>
  <si>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</si>
  <si>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</si>
  <si>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</si>
  <si>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</si>
  <si>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</si>
  <si>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</si>
  <si>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</si>
  <si>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</si>
  <si>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</si>
  <si>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</si>
  <si>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</si>
  <si>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</si>
  <si>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</si>
  <si>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</si>
  <si>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</si>
  <si>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</si>
  <si>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</si>
  <si>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</si>
  <si>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</si>
  <si>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</si>
  <si>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</si>
  <si>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</si>
  <si>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</si>
  <si>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</si>
  <si>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</si>
  <si>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</si>
  <si>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</si>
  <si>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</si>
  <si>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</si>
  <si>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</si>
  <si>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</si>
  <si>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</si>
  <si>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</si>
  <si>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</si>
  <si>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</si>
  <si>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</si>
  <si>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</si>
  <si>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</si>
  <si>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</si>
  <si>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</si>
  <si>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</si>
  <si>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</si>
  <si>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</si>
  <si>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</si>
  <si>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</si>
  <si>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</si>
  <si>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</si>
  <si>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</si>
  <si>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</si>
  <si>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</si>
  <si>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</si>
  <si>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</si>
  <si>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</si>
  <si>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</si>
  <si>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</si>
  <si>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</si>
  <si>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</si>
  <si>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</si>
  <si>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</si>
  <si>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</si>
  <si>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</si>
  <si>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</si>
  <si>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</si>
  <si>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</si>
  <si>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</si>
  <si>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</si>
  <si>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</si>
  <si>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</si>
  <si>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</si>
  <si>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</si>
  <si>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</si>
  <si>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</si>
  <si>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</si>
  <si>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</si>
  <si>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</si>
  <si>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</si>
  <si>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</si>
  <si>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</si>
  <si>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</si>
  <si>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</si>
  <si>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</si>
  <si>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</si>
  <si>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</si>
  <si>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</si>
  <si>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</si>
  <si>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</si>
  <si>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</si>
  <si>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</si>
  <si>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</si>
  <si>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</si>
  <si>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</si>
  <si>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</si>
  <si>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</si>
  <si>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</si>
  <si>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</si>
  <si>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</si>
  <si>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</si>
  <si>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</si>
  <si>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</si>
  <si>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</si>
  <si>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</si>
  <si>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</si>
  <si>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</si>
  <si>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</si>
  <si>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</si>
  <si>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</si>
  <si>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</si>
  <si>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</si>
  <si>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</si>
  <si>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</si>
  <si>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</si>
  <si>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</si>
  <si>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</si>
  <si>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</si>
  <si>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</si>
  <si>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</si>
  <si>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</si>
  <si>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</si>
  <si>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</si>
  <si>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</si>
  <si>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</si>
  <si>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</si>
  <si>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</si>
  <si>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</si>
  <si>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</si>
  <si>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</si>
  <si>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</si>
  <si>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</si>
  <si>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</si>
  <si>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</si>
  <si>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</si>
  <si>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</si>
  <si>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</si>
  <si>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</si>
  <si>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</si>
  <si>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</si>
  <si>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</si>
  <si>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</si>
  <si>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</si>
  <si>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</si>
  <si>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</si>
  <si>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</si>
  <si>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</si>
  <si>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</si>
  <si>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</si>
  <si>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</si>
  <si>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</si>
  <si>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</si>
  <si>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</si>
  <si>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</si>
  <si>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</si>
  <si>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</si>
  <si>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</si>
  <si>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</si>
  <si>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</si>
  <si>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</si>
  <si>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</si>
  <si>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</si>
  <si>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</si>
  <si>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</si>
  <si>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</si>
  <si>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</si>
  <si>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</si>
  <si>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</si>
  <si>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</si>
  <si>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</si>
  <si>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</si>
  <si>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</si>
  <si>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</si>
  <si>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</si>
  <si>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</si>
  <si>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</si>
  <si>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</si>
  <si>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</si>
  <si>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</si>
  <si>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</si>
  <si>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</si>
  <si>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</si>
  <si>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</si>
  <si>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</si>
  <si>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</si>
  <si>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</si>
  <si>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</si>
  <si>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</si>
  <si>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</si>
  <si>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</si>
  <si>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</si>
  <si>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</si>
  <si>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</si>
  <si>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</si>
  <si>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</si>
  <si>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</si>
  <si>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</si>
  <si>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</si>
  <si>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</si>
  <si>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</si>
  <si>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</si>
  <si>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</si>
  <si>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</si>
  <si>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</si>
  <si>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</si>
  <si>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</si>
  <si>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</si>
  <si>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</si>
  <si>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</si>
  <si>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</si>
  <si>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</si>
  <si>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</si>
  <si>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</si>
  <si>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</si>
  <si>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</si>
  <si>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</si>
  <si>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</si>
  <si>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</si>
  <si>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</si>
  <si>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</si>
  <si>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</si>
  <si>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</si>
  <si>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</si>
  <si>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</si>
  <si>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</si>
  <si>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</si>
  <si>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</si>
  <si>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</si>
  <si>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</si>
  <si>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</si>
  <si>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</si>
  <si>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</si>
  <si>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</si>
  <si>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</si>
  <si>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</si>
  <si>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</si>
  <si>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</si>
  <si>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</si>
  <si>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</si>
  <si>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</si>
  <si>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</si>
  <si>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</si>
  <si>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</si>
  <si>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</si>
  <si>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</si>
  <si>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</si>
  <si>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</si>
  <si>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</si>
  <si>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</si>
  <si>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</si>
  <si>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</si>
  <si>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</si>
  <si>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</si>
  <si>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</si>
  <si>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</si>
  <si>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</si>
  <si>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</si>
  <si>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</si>
  <si>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</si>
  <si>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</si>
  <si>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</si>
  <si>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</si>
  <si>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</si>
  <si>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</si>
  <si>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</si>
  <si>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</si>
  <si>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</si>
  <si>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</si>
  <si>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</si>
  <si>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</si>
  <si>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</si>
  <si>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</si>
  <si>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</si>
  <si>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</si>
  <si>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</si>
  <si>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</si>
  <si>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</si>
  <si>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</si>
  <si>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</si>
  <si>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</si>
  <si>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</si>
  <si>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</si>
  <si>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</si>
  <si>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</si>
  <si>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</si>
  <si>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</si>
  <si>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</si>
  <si>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</si>
  <si>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</si>
  <si>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</si>
  <si>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</si>
  <si>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</si>
  <si>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</si>
  <si>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</si>
  <si>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</si>
  <si>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</si>
  <si>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</si>
  <si>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</si>
  <si>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</si>
  <si>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</si>
  <si>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</si>
  <si>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</si>
  <si>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</si>
  <si>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</si>
  <si>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</si>
  <si>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</si>
  <si>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</si>
  <si>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</si>
  <si>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</si>
  <si>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</si>
  <si>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</si>
  <si>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</si>
  <si>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</si>
  <si>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</si>
  <si>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</si>
  <si>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</si>
  <si>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</si>
  <si>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</si>
  <si>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</si>
  <si>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</si>
  <si>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</si>
  <si>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</si>
  <si>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</si>
  <si>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</si>
  <si>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</si>
  <si>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</si>
  <si>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</si>
  <si>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</si>
  <si>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</si>
  <si>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</si>
  <si>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</si>
  <si>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</si>
  <si>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</si>
  <si>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</si>
  <si>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</si>
  <si>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</si>
  <si>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</si>
  <si>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</si>
  <si>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</si>
  <si>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</si>
  <si>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</si>
  <si>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</si>
  <si>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</si>
  <si>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</si>
  <si>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</si>
  <si>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</si>
  <si>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</si>
  <si>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</si>
  <si>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</si>
  <si>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</si>
  <si>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</si>
  <si>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</si>
  <si>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</si>
  <si>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</si>
  <si>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</si>
  <si>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</si>
  <si>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</si>
  <si>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</si>
  <si>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</si>
  <si>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</si>
  <si>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</si>
  <si>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</si>
  <si>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</si>
  <si>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</si>
  <si>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</si>
  <si>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</si>
  <si>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</si>
  <si>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</si>
  <si>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</si>
  <si>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</si>
  <si>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</si>
  <si>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</si>
  <si>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</si>
  <si>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</si>
  <si>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</si>
  <si>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</si>
  <si>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</si>
  <si>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</si>
  <si>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</si>
  <si>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</si>
  <si>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</si>
  <si>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</si>
  <si>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</si>
  <si>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</si>
  <si>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</si>
  <si>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</si>
  <si>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</si>
  <si>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</si>
  <si>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</si>
  <si>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</si>
  <si>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</si>
  <si>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</si>
  <si>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</si>
  <si>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</si>
  <si>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</si>
  <si>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</si>
  <si>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</si>
  <si>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</si>
  <si>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</si>
  <si>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</si>
  <si>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</si>
  <si>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</si>
  <si>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</si>
  <si>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</si>
  <si>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</si>
  <si>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</si>
  <si>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</si>
  <si>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</si>
  <si>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</si>
  <si>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</si>
  <si>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</si>
  <si>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</si>
  <si>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</si>
  <si>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</si>
  <si>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</si>
  <si>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</si>
  <si>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</si>
  <si>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</si>
  <si>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</si>
  <si>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</si>
  <si>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</si>
  <si>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</si>
  <si>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</si>
  <si>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</si>
  <si>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</si>
  <si>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</si>
  <si>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</si>
  <si>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</si>
  <si>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</si>
  <si>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</si>
  <si>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</si>
  <si>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</si>
  <si>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</si>
  <si>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</si>
  <si>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</si>
  <si>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</si>
  <si>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</si>
  <si>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</si>
  <si>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</si>
  <si>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</si>
  <si>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</si>
  <si>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</si>
  <si>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</si>
  <si>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</si>
  <si>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</si>
  <si>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</si>
  <si>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</si>
  <si>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</si>
  <si>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</si>
  <si>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</si>
  <si>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</si>
  <si>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</si>
  <si>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</si>
  <si>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</si>
  <si>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</si>
  <si>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</si>
  <si>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</si>
  <si>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</si>
  <si>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</si>
  <si>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</si>
  <si>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</si>
  <si>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</si>
  <si>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</si>
  <si>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</si>
  <si>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</si>
  <si>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</si>
  <si>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</si>
  <si>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</si>
  <si>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</si>
  <si>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</si>
  <si>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</si>
  <si>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</si>
  <si>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</si>
  <si>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</si>
  <si>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</si>
  <si>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</si>
  <si>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</si>
  <si>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</si>
  <si>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</si>
  <si>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</si>
  <si>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</si>
  <si>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</si>
  <si>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</si>
  <si>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</si>
  <si>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</si>
  <si>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</si>
  <si>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</si>
  <si>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</si>
  <si>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</si>
  <si>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</si>
  <si>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</si>
  <si>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</si>
  <si>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</si>
  <si>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</si>
  <si>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</si>
  <si>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</si>
  <si>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</si>
  <si>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</si>
  <si>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</si>
  <si>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</si>
  <si>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</si>
  <si>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</si>
  <si>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</si>
  <si>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</si>
  <si>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</si>
  <si>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</si>
  <si>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</si>
  <si>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</si>
  <si>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</si>
  <si>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</si>
  <si>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</si>
  <si>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</si>
  <si>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</si>
  <si>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</si>
  <si>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</si>
  <si>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</si>
  <si>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</si>
  <si>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</si>
  <si>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</si>
  <si>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</si>
  <si>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</si>
  <si>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</si>
  <si>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</si>
  <si>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</si>
  <si>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</si>
  <si>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</si>
  <si>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</si>
  <si>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</si>
  <si>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</si>
  <si>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</si>
  <si>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</si>
  <si>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</si>
  <si>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</si>
  <si>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</si>
  <si>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</si>
  <si>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</si>
  <si>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</si>
  <si>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</si>
  <si>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</si>
  <si>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</si>
  <si>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</si>
  <si>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</si>
  <si>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</si>
  <si>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</si>
  <si>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</si>
  <si>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</si>
  <si>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</si>
  <si>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</si>
  <si>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</si>
  <si>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</si>
  <si>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</si>
  <si>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</si>
  <si>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</si>
  <si>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</si>
  <si>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</si>
  <si>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</si>
  <si>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</si>
  <si>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</si>
  <si>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</si>
  <si>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</si>
  <si>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</si>
  <si>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</si>
  <si>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</si>
  <si>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</si>
  <si>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</si>
  <si>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</si>
  <si>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</si>
  <si>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</si>
  <si>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</si>
  <si>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</si>
  <si>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</si>
  <si>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</si>
  <si>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</si>
  <si>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</si>
  <si>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</si>
  <si>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</si>
  <si>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</si>
  <si>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</si>
  <si>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</si>
  <si>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</si>
  <si>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</si>
  <si>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</si>
  <si>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</si>
  <si>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</si>
  <si>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</si>
  <si>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</si>
  <si>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</si>
  <si>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</si>
  <si>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</si>
  <si>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</si>
  <si>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</si>
  <si>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</si>
  <si>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</si>
  <si>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</si>
  <si>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</si>
  <si>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</si>
  <si>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</si>
  <si>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</si>
  <si>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</si>
  <si>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</si>
  <si>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</si>
  <si>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</si>
  <si>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</si>
  <si>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</si>
  <si>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</si>
  <si>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</si>
  <si>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</si>
  <si>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</si>
  <si>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</si>
  <si>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</si>
  <si>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</si>
  <si>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</si>
  <si>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</si>
  <si>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</si>
  <si>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</si>
  <si>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</si>
  <si>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</si>
  <si>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</si>
  <si>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</si>
  <si>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</si>
  <si>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</si>
  <si>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</si>
  <si>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</si>
  <si>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</si>
  <si>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</si>
  <si>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</si>
  <si>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</si>
  <si>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</si>
  <si>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</si>
  <si>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</si>
  <si>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</si>
  <si>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</si>
  <si>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</si>
  <si>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</si>
  <si>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</si>
  <si>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</si>
  <si>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</si>
  <si>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</si>
  <si>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</si>
  <si>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</si>
  <si>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</si>
  <si>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</si>
  <si>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</si>
  <si>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</si>
  <si>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</si>
  <si>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</si>
  <si>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</si>
  <si>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</si>
  <si>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</si>
  <si>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</si>
  <si>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</si>
  <si>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</si>
  <si>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</si>
  <si>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</si>
  <si>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</si>
  <si>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</si>
  <si>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</si>
  <si>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</si>
  <si>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</si>
  <si>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</si>
  <si>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</si>
  <si>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</si>
  <si>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</si>
  <si>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</si>
  <si>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</si>
  <si>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</si>
  <si>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</si>
  <si>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</si>
  <si>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</si>
  <si>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</si>
  <si>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</si>
  <si>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</si>
  <si>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</si>
  <si>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</si>
  <si>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</si>
  <si>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</si>
  <si>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</si>
  <si>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</si>
  <si>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</si>
  <si>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</si>
  <si>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</si>
  <si>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</si>
  <si>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</si>
  <si>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</si>
  <si>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</si>
  <si>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</si>
  <si>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</si>
  <si>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</si>
  <si>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</si>
  <si>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</si>
  <si>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</si>
  <si>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</si>
  <si>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</si>
  <si>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</si>
  <si>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</si>
  <si>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</si>
  <si>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</si>
  <si>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</si>
  <si>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</si>
  <si>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</si>
  <si>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</si>
  <si>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</si>
  <si>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</si>
  <si>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</si>
  <si>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</si>
  <si>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</si>
  <si>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</si>
  <si>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</si>
  <si>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</si>
  <si>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</si>
  <si>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</si>
  <si>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</si>
  <si>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</si>
  <si>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</si>
  <si>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</si>
  <si>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</si>
  <si>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</si>
  <si>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</si>
  <si>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</si>
  <si>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</si>
  <si>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</si>
  <si>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</si>
  <si>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</si>
  <si>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</si>
  <si>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</si>
  <si>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</si>
  <si>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</si>
  <si>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</si>
  <si>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</si>
  <si>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</si>
  <si>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</si>
  <si>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</si>
  <si>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</si>
  <si>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</si>
  <si>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</si>
  <si>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</si>
  <si>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</si>
  <si>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</si>
  <si>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</si>
  <si>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</si>
  <si>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</si>
  <si>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</si>
  <si>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</si>
  <si>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</si>
  <si>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</si>
  <si>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</si>
  <si>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</si>
  <si>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</si>
  <si>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</si>
  <si>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</si>
  <si>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</si>
  <si>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</si>
  <si>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</si>
  <si>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</si>
  <si>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</si>
  <si>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</si>
  <si>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</si>
  <si>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</si>
  <si>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</si>
  <si>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</si>
  <si>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</si>
  <si>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</si>
  <si>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</si>
  <si>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</si>
  <si>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</si>
  <si>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</si>
  <si>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</si>
  <si>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</si>
  <si>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</si>
  <si>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</si>
  <si>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</si>
  <si>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</si>
  <si>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</si>
  <si>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</si>
  <si>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</si>
  <si>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</si>
  <si>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</si>
  <si>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</si>
  <si>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</si>
  <si>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</si>
  <si>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</si>
  <si>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</si>
  <si>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</si>
  <si>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</si>
  <si>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</si>
  <si>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</si>
  <si>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</si>
  <si>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</si>
  <si>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</si>
  <si>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</si>
  <si>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</si>
  <si>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</si>
  <si>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</si>
  <si>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</si>
  <si>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</si>
  <si>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</si>
  <si>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</si>
  <si>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</si>
  <si>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</si>
  <si>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</si>
  <si>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</si>
  <si>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</si>
  <si>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</si>
  <si>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</si>
  <si>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</si>
  <si>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</si>
  <si>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</si>
  <si>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</si>
  <si>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</si>
  <si>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</si>
  <si>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</si>
  <si>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</si>
  <si>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</si>
  <si>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</si>
  <si>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</si>
  <si>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</si>
  <si>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</si>
  <si>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</si>
  <si>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</si>
  <si>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</si>
  <si>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</si>
  <si>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</si>
  <si>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</si>
  <si>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</si>
  <si>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</si>
  <si>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</si>
  <si>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</si>
  <si>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</si>
  <si>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</si>
  <si>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</si>
  <si>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</si>
  <si>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</si>
  <si>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</si>
  <si>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</si>
  <si>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</si>
  <si>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</si>
  <si>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</si>
  <si>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</si>
  <si>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</si>
  <si>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</si>
  <si>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</si>
  <si>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</si>
  <si>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</si>
  <si>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</si>
  <si>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</si>
  <si>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</si>
  <si>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</si>
  <si>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</si>
  <si>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</si>
  <si>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</si>
  <si>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</si>
  <si>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</si>
  <si>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</si>
  <si>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</si>
  <si>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</si>
  <si>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</si>
  <si>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</si>
  <si>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</si>
  <si>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</si>
  <si>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</si>
  <si>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</si>
  <si>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</si>
  <si>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</si>
  <si>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</si>
  <si>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</si>
  <si>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</si>
  <si>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</si>
  <si>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</si>
  <si>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</si>
  <si>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</si>
  <si>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</si>
  <si>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</si>
  <si>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</si>
  <si>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</si>
  <si>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</si>
  <si>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</si>
  <si>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</si>
  <si>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</si>
  <si>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</si>
  <si>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</si>
  <si>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</si>
  <si>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</si>
  <si>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</si>
  <si>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</si>
  <si>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</si>
  <si>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</si>
  <si>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</si>
  <si>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</si>
  <si>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</si>
  <si>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</si>
  <si>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</si>
  <si>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</si>
  <si>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</si>
  <si>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</si>
  <si>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</si>
  <si>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</si>
  <si>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</si>
  <si>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</si>
  <si>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</si>
  <si>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</si>
  <si>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</si>
  <si>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</si>
  <si>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</si>
  <si>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</si>
  <si>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</si>
  <si>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</si>
  <si>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</si>
  <si>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</si>
  <si>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</si>
  <si>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</si>
  <si>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</si>
  <si>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</si>
  <si>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</si>
  <si>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</si>
  <si>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</si>
  <si>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</si>
  <si>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</si>
  <si>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</si>
  <si>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</si>
  <si>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</si>
  <si>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</si>
  <si>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</si>
  <si>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</si>
  <si>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</si>
  <si>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</si>
  <si>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</si>
  <si>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</si>
  <si>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</si>
  <si>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</si>
  <si>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</si>
  <si>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</si>
  <si>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</si>
  <si>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</si>
  <si>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</si>
  <si>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</si>
  <si>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</si>
  <si>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</si>
  <si>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</si>
  <si>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</si>
  <si>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</si>
  <si>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</si>
  <si>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</si>
  <si>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</si>
  <si>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</si>
  <si>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</si>
  <si>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</si>
  <si>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</si>
  <si>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</si>
  <si>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</si>
  <si>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</si>
  <si>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</si>
  <si>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</si>
  <si>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</si>
  <si>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</si>
  <si>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</si>
  <si>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</si>
  <si>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</si>
  <si>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</si>
  <si>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</si>
  <si>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</si>
  <si>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</si>
  <si>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</si>
  <si>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</si>
  <si>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</si>
  <si>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</si>
  <si>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</si>
  <si>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</si>
  <si>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</si>
  <si>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</si>
  <si>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</si>
  <si>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</si>
  <si>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</si>
  <si>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</si>
  <si>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</si>
  <si>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</si>
  <si>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</si>
  <si>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</si>
  <si>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</si>
  <si>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</si>
  <si>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</si>
  <si>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</si>
  <si>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</si>
  <si>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</si>
  <si>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</si>
  <si>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</si>
  <si>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</si>
  <si>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</si>
  <si>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</si>
  <si>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</si>
  <si>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</si>
  <si>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</si>
  <si>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</si>
  <si>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</si>
  <si>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</si>
  <si>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</si>
  <si>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</si>
  <si>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</si>
  <si>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</si>
  <si>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</si>
  <si>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</si>
  <si>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</si>
  <si>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</si>
  <si>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</si>
  <si>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</si>
  <si>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</si>
  <si>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</si>
  <si>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</si>
  <si>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</si>
  <si>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</si>
  <si>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</si>
  <si>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</si>
  <si>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</si>
  <si>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</si>
  <si>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</si>
  <si>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</si>
  <si>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</si>
  <si>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</si>
  <si>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</si>
  <si>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</si>
  <si>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</si>
  <si>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</si>
  <si>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</si>
  <si>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</si>
  <si>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</si>
  <si>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</si>
  <si>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</si>
  <si>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</si>
  <si>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</si>
  <si>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</si>
  <si>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</si>
  <si>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</si>
  <si>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</si>
  <si>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</si>
  <si>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</si>
  <si>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</si>
  <si>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</si>
  <si>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</si>
  <si>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</si>
  <si>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</si>
  <si>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</si>
  <si>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</si>
  <si>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</si>
  <si>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</si>
  <si>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</si>
  <si>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</si>
  <si>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</si>
  <si>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</si>
  <si>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</si>
  <si>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</si>
  <si>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</si>
  <si>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</si>
  <si>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</si>
  <si>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</si>
  <si>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</si>
  <si>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</si>
  <si>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</si>
  <si>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</si>
  <si>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</si>
  <si>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</si>
  <si>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</si>
  <si>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</si>
  <si>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</si>
  <si>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</si>
  <si>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</si>
  <si>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</si>
  <si>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</si>
  <si>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</si>
  <si>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</si>
  <si>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</si>
  <si>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</si>
  <si>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</si>
  <si>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</si>
  <si>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</si>
  <si>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</si>
  <si>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</si>
  <si>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</si>
  <si>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</si>
  <si>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</si>
  <si>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</si>
  <si>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</si>
  <si>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</si>
  <si>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</si>
  <si>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</si>
  <si>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</si>
  <si>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</si>
  <si>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</si>
  <si>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</si>
  <si>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</si>
  <si>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</si>
  <si>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</si>
  <si>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</si>
  <si>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</si>
  <si>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</si>
  <si>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</si>
  <si>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</si>
  <si>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</si>
  <si>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</si>
  <si>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</si>
  <si>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</si>
  <si>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</si>
  <si>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</si>
  <si>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</si>
  <si>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</si>
  <si>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</si>
  <si>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</si>
  <si>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</si>
  <si>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</si>
  <si>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</si>
  <si>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</si>
  <si>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</si>
  <si>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</si>
  <si>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</si>
  <si>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</si>
  <si>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</si>
  <si>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</si>
  <si>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</si>
  <si>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</si>
  <si>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</si>
  <si>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</si>
  <si>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</si>
  <si>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</si>
  <si>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</si>
  <si>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</si>
  <si>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</si>
  <si>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</si>
  <si>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</si>
  <si>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</si>
  <si>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</si>
  <si>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</si>
  <si>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</si>
  <si>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</si>
  <si>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</si>
  <si>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</si>
  <si>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</si>
  <si>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</si>
  <si>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</si>
  <si>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</si>
  <si>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</si>
  <si>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</si>
  <si>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</si>
  <si>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</si>
  <si>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</si>
  <si>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</si>
  <si>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</si>
  <si>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</si>
  <si>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</si>
  <si>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</si>
  <si>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</si>
  <si>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</si>
  <si>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</si>
  <si>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</si>
  <si>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</si>
  <si>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</si>
  <si>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</si>
  <si>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</si>
  <si>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</si>
  <si>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</si>
  <si>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</si>
  <si>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</si>
  <si>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</si>
  <si>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</si>
  <si>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</si>
  <si>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</si>
  <si>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</si>
  <si>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</si>
  <si>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</si>
  <si>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</si>
  <si>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</si>
  <si>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</si>
  <si>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</si>
  <si>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</si>
  <si>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</si>
  <si>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</si>
  <si>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</si>
  <si>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</si>
  <si>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</si>
  <si>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</si>
  <si>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</si>
  <si>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</si>
  <si>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</si>
  <si>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</si>
  <si>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</si>
  <si>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</si>
  <si>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</si>
  <si>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</si>
  <si>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</si>
  <si>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</si>
  <si>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</si>
  <si>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</si>
  <si>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</si>
  <si>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</si>
  <si>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</si>
  <si>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</si>
  <si>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</si>
  <si>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</si>
  <si>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</si>
  <si>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</si>
  <si>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</si>
  <si>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</si>
  <si>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</si>
  <si>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</si>
  <si>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</si>
  <si>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</si>
  <si>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</si>
  <si>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</si>
  <si>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</si>
  <si>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</si>
  <si>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</si>
  <si>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</si>
  <si>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</si>
  <si>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</si>
  <si>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</si>
  <si>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</si>
  <si>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</si>
  <si>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</si>
  <si>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</si>
  <si>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</si>
  <si>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</si>
  <si>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</si>
  <si>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</si>
  <si>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</si>
  <si>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</si>
  <si>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</si>
  <si>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</si>
  <si>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</si>
  <si>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</si>
  <si>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</si>
  <si>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</si>
  <si>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</si>
  <si>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</si>
  <si>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</si>
  <si>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</si>
  <si>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</si>
  <si>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</si>
  <si>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</si>
  <si>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</si>
  <si>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</si>
  <si>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</si>
  <si>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</si>
  <si>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</si>
  <si>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</si>
  <si>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</si>
  <si>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</si>
  <si>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</si>
  <si>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</si>
  <si>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</si>
  <si>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</si>
  <si>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</si>
  <si>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</si>
  <si>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</si>
  <si>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</si>
  <si>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</si>
  <si>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</si>
  <si>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</si>
  <si>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</si>
  <si>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</si>
  <si>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</si>
  <si>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</si>
  <si>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</si>
  <si>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</si>
  <si>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</si>
  <si>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</si>
  <si>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</si>
  <si>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</si>
  <si>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</si>
  <si>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</si>
  <si>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</si>
  <si>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</si>
  <si>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</si>
  <si>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</si>
  <si>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</si>
  <si>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</si>
  <si>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</si>
  <si>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</si>
  <si>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</si>
  <si>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</si>
  <si>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</si>
  <si>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</si>
  <si>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</si>
  <si>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</si>
  <si>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</si>
  <si>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</si>
  <si>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</si>
  <si>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</si>
  <si>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</si>
  <si>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</si>
  <si>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</si>
  <si>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</si>
  <si>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</si>
  <si>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</si>
  <si>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</si>
  <si>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</si>
  <si>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</si>
  <si>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</si>
  <si>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</si>
  <si>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</si>
  <si>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</si>
  <si>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</si>
  <si>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</si>
  <si>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</si>
  <si>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</si>
  <si>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</si>
  <si>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</si>
  <si>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</si>
  <si>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</si>
  <si>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</si>
  <si>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</si>
  <si>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</si>
  <si>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</si>
  <si>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</si>
  <si>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</si>
  <si>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</si>
  <si>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</si>
  <si>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</si>
  <si>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</si>
  <si>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</si>
  <si>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</si>
  <si>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</si>
  <si>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</si>
  <si>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</si>
  <si>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</si>
  <si>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</si>
  <si>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</si>
  <si>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</si>
  <si>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</si>
  <si>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</si>
  <si>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</si>
  <si>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</si>
  <si>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</si>
  <si>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</si>
  <si>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</si>
  <si>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</si>
  <si>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</si>
  <si>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</si>
  <si>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</si>
  <si>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</si>
  <si>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</si>
  <si>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</si>
  <si>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</si>
  <si>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</si>
  <si>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</si>
  <si>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</si>
  <si>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</si>
  <si>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</si>
  <si>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</si>
  <si>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</si>
  <si>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</si>
  <si>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</si>
  <si>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</si>
  <si>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</si>
  <si>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</si>
  <si>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</si>
  <si>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</si>
  <si>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</si>
  <si>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</si>
  <si>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</si>
  <si>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</si>
  <si>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</si>
  <si>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</si>
  <si>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</si>
  <si>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</si>
  <si>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</si>
  <si>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</si>
  <si>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</si>
  <si>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</si>
  <si>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</si>
  <si>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</si>
  <si>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</si>
  <si>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</si>
  <si>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</si>
  <si>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</si>
  <si>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</si>
  <si>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</si>
  <si>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</si>
  <si>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</si>
  <si>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</si>
  <si>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</si>
  <si>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</si>
  <si>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</si>
  <si>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</si>
  <si>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</si>
  <si>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</si>
  <si>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</si>
  <si>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</si>
  <si>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</si>
  <si>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</si>
  <si>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</si>
  <si>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</si>
  <si>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</si>
  <si>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</si>
  <si>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</si>
  <si>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</si>
  <si>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</si>
  <si>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</si>
  <si>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</si>
  <si>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</si>
  <si>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</si>
  <si>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</si>
  <si>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</si>
  <si>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</si>
  <si>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</si>
  <si>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</si>
  <si>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</si>
  <si>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</si>
  <si>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</si>
  <si>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</si>
  <si>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</si>
  <si>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</si>
  <si>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</si>
  <si>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</si>
  <si>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</si>
  <si>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</si>
  <si>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</si>
  <si>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</si>
  <si>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</si>
  <si>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</si>
  <si>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</si>
  <si>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</si>
  <si>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</si>
  <si>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</si>
  <si>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</si>
  <si>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</si>
  <si>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</si>
  <si>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</si>
  <si>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</si>
  <si>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</si>
  <si>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</si>
  <si>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</si>
  <si>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</si>
  <si>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</si>
  <si>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</si>
  <si>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</si>
  <si>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</si>
  <si>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</si>
  <si>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</si>
  <si>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</si>
  <si>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</si>
  <si>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</si>
  <si>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</si>
  <si>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</si>
  <si>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</si>
  <si>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</si>
  <si>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</si>
  <si>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</si>
  <si>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</si>
  <si>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</si>
  <si>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</si>
  <si>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</si>
  <si>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</si>
  <si>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</si>
  <si>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</si>
  <si>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</si>
  <si>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</si>
  <si>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</si>
  <si>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</si>
  <si>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</si>
  <si>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</si>
  <si>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</si>
  <si>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</si>
  <si>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</si>
  <si>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</si>
  <si>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</si>
  <si>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</si>
  <si>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</si>
  <si>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</si>
  <si>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</si>
  <si>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</si>
  <si>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</si>
  <si>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</si>
  <si>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</si>
  <si>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</si>
  <si>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</si>
  <si>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</si>
  <si>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</si>
  <si>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</si>
  <si>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</si>
  <si>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</si>
  <si>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</si>
  <si>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</si>
  <si>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</si>
  <si>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</si>
  <si>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</si>
  <si>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</si>
  <si>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</si>
  <si>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</si>
  <si>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</si>
  <si>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</si>
  <si>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</si>
  <si>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</si>
  <si>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</si>
  <si>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</si>
  <si>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</si>
  <si>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</si>
  <si>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</si>
  <si>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</si>
  <si>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</si>
  <si>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</si>
  <si>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</si>
  <si>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</si>
  <si>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</si>
  <si>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</si>
  <si>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</si>
  <si>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</si>
  <si>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</si>
  <si>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</si>
  <si>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</si>
  <si>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</si>
  <si>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</si>
  <si>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</si>
  <si>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</si>
  <si>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</si>
  <si>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</si>
  <si>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</si>
  <si>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</si>
  <si>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</si>
  <si>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</si>
  <si>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</si>
  <si>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</si>
  <si>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</si>
  <si>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</si>
  <si>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</si>
  <si>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</si>
  <si>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</si>
  <si>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</si>
  <si>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</si>
  <si>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</si>
  <si>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</si>
  <si>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</si>
  <si>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</si>
  <si>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</si>
  <si>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</si>
  <si>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</si>
  <si>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</si>
  <si>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</si>
  <si>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</si>
  <si>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</si>
  <si>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</si>
  <si>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</si>
  <si>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</si>
  <si>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</si>
  <si>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</si>
  <si>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</si>
  <si>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</si>
  <si>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</si>
  <si>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</si>
  <si>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</si>
  <si>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</si>
  <si>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</si>
  <si>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</si>
  <si>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</si>
  <si>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</si>
  <si>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</si>
  <si>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</si>
  <si>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</si>
  <si>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</si>
  <si>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</si>
  <si>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</si>
  <si>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</si>
  <si>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</si>
  <si>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</si>
  <si>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</si>
  <si>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</si>
  <si>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</si>
  <si>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</si>
  <si>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</si>
  <si>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</si>
  <si>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</si>
  <si>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</si>
  <si>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</si>
  <si>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</si>
  <si>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</si>
  <si>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</si>
  <si>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</si>
  <si>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</si>
  <si>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</si>
  <si>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</si>
  <si>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</si>
  <si>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</si>
  <si>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</si>
  <si>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</si>
  <si>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</si>
  <si>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</si>
  <si>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</si>
  <si>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</si>
  <si>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</si>
  <si>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</si>
  <si>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</si>
  <si>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</si>
  <si>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</si>
  <si>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</si>
  <si>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</si>
  <si>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</si>
  <si>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</si>
  <si>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</si>
  <si>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</si>
  <si>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</si>
  <si>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</si>
  <si>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</si>
  <si>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</si>
  <si>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</si>
  <si>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</si>
  <si>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</si>
  <si>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</si>
  <si>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</si>
  <si>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</si>
  <si>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</si>
  <si>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</si>
  <si>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</si>
  <si>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</si>
  <si>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</si>
  <si>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</si>
  <si>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</si>
  <si>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</si>
  <si>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</si>
  <si>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</si>
  <si>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</si>
  <si>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</si>
  <si>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</si>
  <si>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</si>
  <si>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</si>
  <si>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</si>
  <si>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</si>
  <si>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</si>
  <si>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</si>
  <si>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</si>
  <si>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</si>
  <si>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</si>
  <si>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</si>
  <si>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</si>
  <si>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</si>
  <si>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</si>
  <si>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</si>
  <si>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</si>
  <si>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</si>
  <si>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</si>
  <si>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</si>
  <si>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</si>
  <si>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</si>
  <si>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</si>
  <si>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</si>
  <si>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</si>
  <si>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</si>
  <si>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</si>
  <si>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</si>
  <si>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</si>
  <si>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</si>
  <si>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</si>
  <si>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</si>
  <si>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</si>
  <si>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</si>
  <si>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</si>
  <si>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</si>
  <si>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</si>
  <si>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</si>
  <si>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</si>
  <si>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</si>
  <si>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</si>
  <si>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</si>
  <si>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</si>
  <si>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</si>
  <si>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</si>
  <si>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</si>
  <si>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</si>
  <si>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</si>
  <si>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</si>
  <si>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</si>
  <si>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</si>
  <si>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</si>
  <si>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</si>
  <si>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</si>
  <si>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</si>
  <si>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</si>
  <si>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</si>
  <si>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</si>
  <si>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</si>
  <si>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</si>
  <si>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</si>
  <si>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</si>
  <si>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</si>
  <si>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</si>
  <si>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</si>
  <si>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</si>
  <si>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</si>
  <si>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</si>
  <si>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</si>
  <si>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</si>
  <si>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</si>
  <si>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</si>
  <si>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</si>
  <si>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</si>
  <si>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</si>
  <si>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</si>
  <si>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</si>
  <si>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</si>
  <si>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</si>
  <si>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</si>
  <si>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</si>
  <si>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</si>
  <si>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</si>
  <si>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</si>
  <si>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</si>
  <si>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</si>
  <si>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</si>
  <si>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</si>
  <si>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</si>
  <si>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</si>
  <si>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</si>
  <si>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</si>
  <si>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</si>
  <si>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</si>
  <si>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</si>
  <si>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</si>
  <si>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</si>
  <si>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</si>
  <si>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</si>
  <si>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</si>
  <si>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</si>
  <si>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</si>
  <si>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</si>
  <si>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</si>
  <si>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</si>
  <si>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</si>
  <si>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</si>
  <si>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</si>
  <si>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</si>
  <si>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</si>
  <si>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</si>
  <si>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</si>
  <si>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</si>
  <si>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</si>
  <si>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</si>
  <si>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</si>
  <si>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</si>
  <si>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</si>
  <si>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</si>
  <si>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</si>
  <si>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</si>
  <si>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</si>
  <si>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</si>
  <si>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</si>
  <si>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</si>
  <si>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</si>
  <si>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</si>
  <si>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</si>
  <si>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</si>
  <si>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</si>
  <si>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</si>
  <si>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</si>
  <si>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</si>
  <si>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</si>
  <si>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</si>
  <si>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</si>
  <si>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</si>
  <si>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</si>
  <si>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</si>
  <si>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</si>
  <si>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</si>
  <si>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</si>
  <si>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</si>
  <si>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</si>
  <si>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</si>
  <si>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</si>
  <si>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</si>
  <si>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</si>
  <si>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</si>
  <si>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</si>
  <si>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</si>
  <si>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</si>
  <si>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</si>
  <si>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</si>
  <si>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</si>
  <si>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</si>
  <si>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</si>
  <si>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</si>
  <si>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</si>
  <si>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</si>
  <si>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</si>
  <si>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</si>
  <si>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</si>
  <si>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</si>
  <si>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</si>
  <si>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</si>
  <si>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</si>
  <si>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</si>
  <si>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</si>
  <si>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</si>
  <si>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</si>
  <si>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</si>
  <si>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</si>
  <si>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</si>
  <si>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</si>
  <si>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</si>
  <si>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</si>
  <si>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</si>
  <si>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</si>
  <si>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</si>
  <si>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</si>
  <si>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</si>
  <si>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</si>
  <si>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</si>
  <si>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</si>
  <si>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</si>
  <si>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</si>
  <si>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</si>
  <si>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</si>
  <si>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</si>
  <si>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</si>
  <si>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</si>
  <si>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</si>
  <si>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</si>
  <si>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</si>
  <si>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</si>
  <si>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</si>
  <si>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</si>
  <si>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</si>
  <si>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</si>
  <si>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</si>
  <si>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</si>
  <si>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</si>
  <si>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</si>
  <si>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</si>
  <si>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</si>
  <si>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</si>
  <si>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</si>
  <si>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</si>
  <si>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</si>
  <si>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</si>
  <si>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</si>
  <si>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</si>
  <si>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</si>
  <si>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</si>
  <si>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</si>
  <si>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</si>
  <si>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</si>
  <si>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</si>
  <si>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</si>
  <si>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</si>
  <si>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</si>
  <si>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</si>
  <si>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</si>
  <si>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</si>
  <si>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</si>
  <si>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</si>
  <si>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</si>
  <si>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</si>
  <si>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</si>
  <si>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</si>
  <si>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</si>
  <si>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</si>
  <si>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</si>
  <si>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</si>
  <si>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</si>
  <si>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</si>
  <si>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</si>
  <si>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</si>
  <si>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</si>
  <si>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</si>
  <si>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</si>
  <si>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</si>
  <si>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</si>
  <si>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</si>
  <si>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</si>
  <si>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</si>
  <si>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</si>
  <si>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</si>
  <si>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</si>
  <si>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</si>
  <si>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</si>
  <si>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</si>
  <si>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</si>
  <si>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</si>
  <si>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</si>
  <si>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</si>
  <si>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</si>
  <si>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</si>
  <si>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</si>
  <si>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</si>
  <si>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</si>
  <si>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</si>
  <si>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</si>
  <si>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</si>
  <si>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</si>
  <si>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</si>
  <si>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</si>
  <si>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</si>
  <si>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</si>
  <si>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</si>
  <si>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</si>
  <si>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</si>
  <si>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</si>
  <si>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</si>
  <si>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</si>
  <si>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</si>
  <si>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</si>
  <si>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</si>
  <si>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</si>
  <si>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</si>
  <si>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</si>
  <si>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</si>
  <si>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</si>
  <si>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</si>
  <si>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</si>
  <si>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</si>
  <si>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</si>
  <si>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</si>
  <si>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</si>
  <si>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</si>
  <si>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</si>
  <si>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</si>
  <si>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</si>
  <si>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</si>
  <si>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</si>
  <si>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</si>
  <si>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</si>
  <si>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</si>
  <si>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</si>
  <si>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</si>
  <si>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</si>
  <si>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</si>
  <si>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</si>
  <si>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</si>
  <si>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</si>
  <si>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</si>
  <si>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</si>
  <si>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</si>
  <si>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</si>
  <si>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</si>
  <si>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</si>
  <si>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</si>
  <si>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</si>
  <si>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</si>
  <si>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</si>
  <si>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</si>
  <si>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</si>
  <si>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</si>
  <si>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</si>
  <si>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</si>
  <si>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</si>
  <si>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</si>
  <si>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</si>
  <si>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</si>
  <si>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</si>
  <si>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</si>
  <si>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</si>
  <si>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</si>
  <si>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</si>
  <si>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</si>
  <si>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</si>
  <si>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</si>
  <si>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</si>
  <si>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</si>
  <si>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</si>
  <si>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</si>
  <si>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</si>
  <si>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</si>
  <si>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</si>
  <si>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</si>
  <si>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</si>
  <si>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</si>
  <si>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</si>
  <si>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</si>
  <si>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</si>
  <si>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</si>
  <si>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</si>
  <si>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</si>
  <si>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</si>
  <si>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</si>
  <si>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</si>
  <si>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</si>
  <si>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</si>
  <si>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</si>
  <si>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</si>
  <si>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</si>
  <si>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</si>
  <si>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</si>
  <si>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</si>
  <si>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</si>
  <si>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</si>
  <si>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</si>
  <si>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</si>
  <si>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</si>
  <si>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</si>
  <si>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</si>
  <si>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</si>
  <si>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</si>
  <si>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</si>
  <si>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</si>
  <si>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</si>
  <si>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</si>
  <si>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</si>
  <si>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</si>
  <si>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</si>
  <si>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</si>
  <si>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</si>
  <si>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</si>
  <si>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</si>
  <si>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</si>
  <si>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</si>
  <si>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</si>
  <si>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</si>
  <si>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</si>
  <si>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</si>
  <si>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</si>
  <si>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</si>
  <si>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</si>
  <si>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</si>
  <si>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</si>
  <si>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</si>
  <si>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</si>
  <si>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</si>
  <si>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</si>
  <si>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</si>
  <si>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</si>
  <si>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</si>
  <si>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</si>
  <si>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</si>
  <si>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</si>
  <si>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</si>
  <si>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</si>
  <si>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</si>
  <si>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</si>
  <si>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</si>
  <si>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</si>
  <si>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</si>
  <si>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</si>
  <si>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</si>
  <si>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</si>
  <si>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</si>
  <si>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</si>
  <si>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</si>
  <si>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</si>
  <si>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</si>
  <si>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</si>
  <si>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</si>
  <si>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</si>
  <si>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</si>
  <si>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</si>
  <si>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</si>
  <si>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</si>
  <si>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</si>
  <si>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</si>
  <si>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</si>
  <si>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</si>
  <si>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</si>
  <si>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</si>
  <si>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</si>
  <si>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</si>
  <si>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</si>
  <si>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</si>
  <si>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</si>
  <si>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</si>
  <si>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</si>
  <si>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</si>
  <si>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</si>
  <si>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</si>
  <si>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</si>
  <si>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</si>
  <si>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</si>
  <si>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</si>
  <si>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</si>
  <si>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</si>
  <si>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</si>
  <si>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</si>
  <si>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</si>
  <si>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</si>
  <si>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</si>
  <si>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</si>
  <si>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</si>
  <si>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</si>
  <si>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</si>
  <si>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</si>
  <si>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</si>
  <si>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</si>
  <si>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</si>
  <si>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</si>
  <si>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</si>
  <si>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</si>
  <si>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</si>
  <si>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</si>
  <si>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</si>
  <si>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</si>
  <si>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</si>
  <si>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</si>
  <si>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</si>
  <si>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</si>
  <si>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</si>
  <si>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</si>
  <si>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</si>
  <si>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</si>
  <si>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</si>
  <si>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</si>
  <si>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</si>
  <si>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</si>
  <si>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</si>
  <si>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</si>
  <si>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</si>
  <si>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</si>
  <si>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</si>
  <si>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</si>
  <si>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</si>
  <si>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</si>
  <si>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</si>
  <si>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</si>
  <si>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</si>
  <si>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</si>
  <si>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</si>
  <si>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</si>
  <si>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</si>
  <si>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</si>
  <si>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</si>
  <si>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</si>
  <si>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</si>
  <si>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</si>
  <si>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</si>
  <si>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</si>
  <si>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</si>
  <si>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</si>
  <si>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</si>
  <si>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</si>
  <si>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</si>
  <si>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</si>
  <si>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</si>
  <si>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</si>
  <si>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</si>
  <si>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</si>
  <si>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</si>
  <si>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</si>
  <si>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</si>
  <si>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</si>
  <si>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</si>
  <si>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</si>
  <si>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</si>
  <si>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</si>
  <si>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</si>
  <si>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</si>
  <si>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</si>
  <si>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</si>
  <si>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</si>
  <si>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</si>
  <si>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</si>
  <si>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</si>
  <si>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</si>
  <si>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</si>
  <si>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</si>
  <si>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</si>
  <si>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</si>
  <si>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</si>
  <si>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</si>
  <si>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</si>
  <si>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</si>
  <si>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</si>
  <si>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</si>
  <si>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</si>
  <si>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</si>
  <si>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</si>
  <si>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</si>
  <si>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</si>
  <si>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</si>
  <si>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</si>
  <si>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</si>
  <si>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</si>
  <si>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</si>
  <si>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</si>
  <si>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</si>
  <si>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</si>
  <si>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</si>
  <si>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</si>
  <si>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</si>
  <si>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</si>
  <si>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</si>
  <si>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</si>
  <si>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</si>
  <si>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</si>
  <si>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</si>
  <si>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</si>
  <si>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</si>
  <si>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</si>
  <si>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</si>
  <si>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</si>
  <si>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</si>
  <si>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</si>
  <si>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</si>
  <si>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</si>
  <si>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</si>
  <si>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</si>
  <si>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</si>
  <si>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</si>
  <si>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</si>
  <si>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</si>
  <si>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</si>
  <si>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</si>
  <si>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</si>
  <si>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</si>
  <si>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</si>
  <si>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</si>
  <si>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</si>
  <si>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</si>
  <si>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</si>
  <si>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</si>
  <si>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</si>
  <si>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</si>
  <si>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</si>
  <si>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</si>
  <si>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</si>
  <si>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</si>
  <si>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</si>
  <si>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</si>
  <si>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</si>
  <si>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</si>
  <si>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</si>
  <si>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</si>
  <si>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</si>
  <si>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</si>
  <si>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</si>
  <si>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</si>
  <si>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</si>
  <si>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</si>
  <si>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</si>
  <si>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</si>
  <si>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</si>
  <si>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</si>
  <si>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</si>
  <si>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</si>
  <si>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</si>
  <si>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</si>
  <si>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</si>
  <si>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</si>
  <si>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</si>
  <si>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</si>
  <si>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</si>
  <si>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</si>
  <si>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</si>
  <si>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</si>
  <si>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</si>
  <si>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</si>
  <si>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</si>
  <si>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</si>
  <si>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</si>
  <si>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</si>
  <si>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</si>
  <si>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</si>
  <si>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</si>
  <si>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</si>
  <si>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</si>
  <si>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</si>
  <si>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</si>
  <si>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</si>
  <si>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</si>
  <si>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</si>
  <si>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</si>
  <si>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</si>
  <si>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</si>
  <si>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</si>
  <si>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</si>
  <si>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</si>
  <si>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</si>
  <si>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</si>
  <si>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</si>
  <si>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</si>
  <si>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</si>
  <si>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</si>
  <si>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</si>
  <si>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</si>
  <si>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</si>
  <si>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</si>
  <si>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</si>
  <si>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</si>
  <si>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</si>
  <si>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</si>
  <si>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</si>
  <si>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</si>
  <si>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</si>
  <si>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</si>
  <si>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</si>
  <si>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</si>
  <si>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</si>
  <si>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</si>
  <si>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</si>
  <si>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</si>
  <si>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</si>
  <si>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</si>
  <si>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</si>
  <si>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</si>
  <si>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</si>
  <si>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</si>
  <si>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</si>
  <si>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</si>
  <si>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</si>
  <si>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</si>
  <si>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</si>
  <si>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</si>
  <si>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</si>
  <si>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</si>
  <si>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</si>
  <si>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</si>
  <si>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</si>
  <si>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</si>
  <si>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</si>
  <si>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</si>
  <si>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</si>
  <si>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</si>
  <si>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</si>
  <si>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</si>
  <si>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</si>
  <si>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</si>
  <si>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</si>
  <si>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</si>
  <si>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</si>
  <si>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</si>
  <si>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</si>
  <si>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</si>
  <si>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</si>
  <si>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</si>
  <si>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</si>
  <si>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</si>
  <si>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</si>
  <si>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</si>
  <si>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</si>
  <si>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</si>
  <si>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</si>
  <si>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</si>
  <si>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</si>
  <si>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</si>
  <si>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</si>
  <si>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</si>
  <si>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</si>
  <si>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</si>
  <si>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</si>
  <si>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</si>
  <si>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</si>
  <si>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</si>
  <si>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</si>
  <si>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</si>
  <si>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</si>
  <si>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</si>
  <si>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</si>
  <si>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</si>
  <si>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</si>
  <si>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</si>
  <si>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</si>
  <si>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</si>
  <si>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</si>
  <si>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</si>
  <si>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</si>
  <si>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</si>
  <si>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</si>
  <si>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</si>
  <si>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</si>
  <si>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</si>
  <si>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</si>
  <si>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</si>
  <si>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</si>
  <si>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</si>
  <si>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</si>
  <si>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</si>
  <si>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</si>
  <si>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</si>
  <si>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</si>
  <si>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</si>
  <si>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</si>
  <si>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</si>
  <si>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</si>
  <si>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</si>
  <si>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</si>
  <si>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</si>
  <si>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</si>
  <si>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</si>
  <si>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</si>
  <si>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</si>
  <si>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</si>
  <si>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</si>
  <si>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</si>
  <si>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</si>
  <si>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</si>
  <si>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</si>
  <si>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</si>
  <si>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</si>
  <si>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</si>
  <si>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</si>
  <si>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</si>
  <si>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</si>
  <si>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</si>
  <si>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</si>
  <si>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</si>
  <si>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</si>
  <si>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</si>
  <si>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</si>
  <si>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</si>
  <si>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</si>
  <si>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</si>
  <si>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</si>
  <si>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</si>
  <si>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</si>
  <si>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</si>
  <si>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</si>
  <si>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</si>
  <si>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</si>
  <si>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</si>
  <si>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</si>
  <si>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</si>
  <si>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</si>
  <si>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</si>
  <si>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</si>
  <si>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</si>
  <si>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</si>
  <si>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</si>
  <si>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</si>
  <si>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</si>
  <si>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</si>
  <si>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</si>
  <si>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</si>
  <si>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</si>
  <si>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</si>
  <si>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</si>
  <si>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</si>
  <si>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</si>
  <si>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</si>
  <si>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</si>
  <si>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</si>
  <si>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</si>
  <si>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</si>
  <si>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</si>
  <si>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</si>
  <si>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</si>
  <si>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</si>
  <si>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</si>
  <si>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</si>
  <si>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</si>
  <si>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</si>
  <si>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</si>
  <si>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</si>
  <si>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</si>
  <si>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</si>
  <si>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</si>
  <si>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</si>
  <si>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</si>
  <si>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</si>
  <si>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</si>
  <si>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</si>
  <si>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</si>
  <si>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</si>
  <si>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</si>
  <si>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</si>
  <si>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</si>
  <si>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</si>
  <si>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</si>
  <si>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</si>
  <si>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</si>
  <si>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</si>
  <si>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</si>
  <si>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</si>
  <si>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</si>
  <si>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</si>
  <si>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</si>
  <si>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</si>
  <si>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</si>
  <si>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</si>
  <si>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</si>
  <si>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</si>
  <si>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</si>
  <si>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</si>
  <si>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</si>
  <si>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</si>
  <si>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</si>
  <si>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</si>
  <si>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</si>
  <si>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</si>
  <si>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</si>
  <si>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</si>
  <si>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</si>
  <si>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</si>
  <si>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</si>
  <si>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</si>
  <si>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</si>
  <si>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</si>
  <si>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</si>
  <si>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</si>
  <si>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</si>
  <si>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</si>
  <si>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</si>
  <si>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</si>
  <si>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</si>
  <si>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</si>
  <si>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</si>
  <si>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</si>
  <si>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</si>
  <si>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</si>
  <si>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</si>
  <si>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</si>
  <si>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</si>
  <si>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</si>
  <si>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</si>
  <si>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</si>
  <si>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</si>
  <si>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</si>
  <si>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</si>
  <si>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</si>
  <si>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</si>
  <si>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</si>
  <si>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</si>
  <si>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</si>
  <si>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</si>
  <si>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</si>
  <si>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</si>
  <si>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</si>
  <si>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</si>
  <si>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</si>
  <si>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</si>
  <si>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</si>
  <si>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</si>
  <si>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</si>
  <si>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</si>
  <si>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</si>
  <si>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</si>
  <si>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</si>
  <si>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</si>
  <si>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</si>
  <si>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</si>
  <si>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</si>
  <si>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</si>
  <si>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</si>
  <si>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</si>
  <si>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</si>
  <si>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</si>
  <si>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</si>
  <si>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</si>
  <si>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</si>
  <si>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</si>
  <si>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</si>
  <si>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</si>
  <si>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</si>
  <si>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</si>
  <si>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</si>
  <si>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</si>
  <si>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</si>
  <si>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</si>
  <si>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</si>
  <si>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</si>
  <si>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</si>
  <si>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</si>
  <si>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</si>
  <si>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</si>
  <si>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</si>
  <si>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</si>
  <si>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</si>
  <si>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</si>
  <si>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</si>
  <si>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</si>
  <si>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</si>
  <si>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</si>
  <si>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</si>
  <si>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</si>
  <si>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</si>
  <si>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</si>
  <si>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</si>
  <si>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</si>
  <si>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</si>
  <si>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</si>
  <si>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</si>
  <si>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</si>
  <si>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</si>
  <si>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</si>
  <si>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</si>
  <si>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</si>
  <si>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</si>
  <si>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</si>
  <si>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</si>
  <si>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</si>
  <si>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</si>
  <si>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</si>
  <si>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</si>
  <si>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</si>
  <si>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</si>
  <si>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</si>
  <si>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</si>
  <si>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</si>
  <si>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</si>
  <si>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</si>
  <si>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</si>
  <si>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</si>
  <si>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</si>
  <si>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</si>
  <si>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</si>
  <si>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</si>
  <si>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</si>
  <si>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</si>
  <si>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</si>
  <si>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</si>
  <si>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</si>
  <si>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</si>
  <si>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</si>
  <si>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</si>
  <si>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</si>
  <si>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</si>
  <si>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</si>
  <si>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</si>
  <si>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</si>
  <si>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</si>
  <si>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</si>
  <si>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</si>
  <si>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</si>
  <si>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</si>
  <si>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</si>
  <si>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</si>
  <si>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</si>
  <si>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</si>
  <si>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</si>
  <si>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</si>
  <si>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</si>
  <si>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</si>
  <si>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</si>
  <si>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</si>
  <si>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</si>
  <si>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</si>
  <si>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</si>
  <si>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</si>
  <si>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</si>
  <si>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</si>
  <si>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</si>
  <si>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</si>
  <si>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</si>
  <si>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</si>
  <si>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</si>
  <si>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</si>
  <si>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</si>
  <si>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</si>
  <si>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</si>
  <si>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</si>
  <si>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</si>
  <si>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</si>
  <si>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</si>
  <si>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</si>
  <si>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</si>
  <si>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</si>
  <si>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</si>
  <si>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</si>
  <si>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</si>
  <si>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</si>
  <si>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</si>
  <si>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</si>
  <si>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</si>
  <si>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</si>
  <si>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</si>
  <si>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</si>
  <si>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</si>
  <si>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</si>
  <si>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</si>
  <si>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</si>
  <si>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</si>
  <si>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</si>
  <si>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</si>
  <si>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</si>
  <si>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</si>
  <si>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</si>
  <si>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</si>
  <si>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</si>
  <si>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</si>
  <si>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</si>
  <si>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</si>
  <si>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</si>
  <si>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</si>
  <si>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</si>
  <si>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</si>
  <si>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</si>
  <si>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</si>
  <si>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</si>
  <si>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</si>
  <si>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</si>
  <si>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</si>
  <si>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</si>
  <si>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</si>
  <si>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</si>
  <si>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</si>
  <si>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</si>
  <si>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</si>
  <si>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</si>
  <si>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</si>
  <si>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</si>
  <si>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</si>
  <si>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</si>
  <si>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</si>
  <si>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</si>
  <si>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</si>
  <si>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</si>
  <si>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</si>
  <si>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</si>
  <si>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</si>
  <si>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</si>
  <si>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</si>
  <si>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</si>
  <si>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</si>
  <si>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</si>
  <si>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</si>
  <si>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</si>
  <si>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</si>
  <si>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</si>
  <si>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</si>
  <si>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</si>
  <si>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</si>
  <si>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</si>
  <si>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</si>
  <si>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</si>
  <si>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</si>
  <si>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</si>
  <si>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</si>
  <si>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</si>
  <si>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</si>
  <si>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</si>
  <si>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</si>
  <si>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</si>
  <si>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</si>
  <si>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</si>
  <si>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</si>
  <si>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</si>
  <si>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</si>
  <si>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</si>
  <si>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</si>
  <si>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</si>
  <si>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</si>
  <si>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</si>
  <si>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</si>
  <si>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</si>
  <si>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</si>
  <si>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</si>
  <si>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</si>
  <si>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</si>
  <si>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</si>
  <si>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</si>
  <si>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</si>
  <si>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</si>
  <si>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</si>
  <si>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</si>
  <si>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</si>
  <si>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</si>
  <si>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</si>
  <si>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</si>
  <si>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</si>
  <si>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</si>
  <si>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</si>
  <si>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</si>
  <si>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</si>
  <si>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</si>
  <si>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</si>
  <si>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</si>
  <si>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</si>
  <si>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</si>
  <si>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</si>
  <si>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</si>
  <si>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</si>
  <si>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</si>
  <si>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</si>
  <si>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</si>
  <si>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</si>
  <si>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</si>
  <si>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</si>
  <si>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</si>
  <si>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</si>
  <si>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</si>
  <si>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</si>
  <si>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</si>
  <si>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</si>
  <si>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</si>
  <si>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</si>
  <si>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</si>
  <si>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</si>
  <si>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</si>
  <si>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</si>
  <si>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</si>
  <si>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</si>
  <si>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</si>
  <si>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</si>
  <si>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</si>
  <si>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</si>
  <si>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</si>
  <si>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</si>
  <si>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</si>
  <si>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</si>
  <si>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</si>
  <si>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</si>
  <si>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</si>
  <si>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</si>
  <si>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</si>
  <si>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</si>
  <si>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</si>
  <si>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</si>
  <si>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</si>
  <si>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</si>
  <si>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</si>
  <si>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</si>
  <si>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</si>
  <si>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</si>
  <si>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</si>
  <si>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</si>
  <si>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</si>
  <si>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</si>
  <si>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</si>
  <si>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</si>
  <si>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</si>
  <si>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</si>
  <si>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</si>
  <si>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</si>
  <si>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</si>
  <si>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</si>
  <si>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</si>
  <si>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</si>
  <si>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</si>
  <si>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</si>
  <si>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</si>
  <si>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</si>
  <si>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</si>
  <si>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</si>
  <si>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</si>
  <si>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</si>
  <si>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</si>
  <si>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</si>
  <si>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</si>
  <si>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</si>
  <si>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</si>
  <si>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</si>
  <si>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</si>
  <si>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</si>
  <si>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</si>
  <si>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</si>
  <si>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</si>
  <si>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</si>
  <si>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</si>
  <si>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</si>
  <si>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</si>
  <si>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</si>
  <si>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</si>
  <si>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</si>
  <si>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</si>
  <si>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</si>
  <si>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</si>
  <si>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</si>
  <si>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</si>
  <si>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</si>
  <si>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</si>
  <si>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</si>
  <si>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</si>
  <si>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</si>
  <si>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</si>
  <si>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</si>
  <si>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</si>
  <si>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</si>
  <si>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</si>
  <si>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</si>
  <si>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</si>
  <si>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</si>
  <si>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</si>
  <si>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</si>
  <si>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</si>
  <si>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</si>
  <si>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</si>
  <si>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</si>
  <si>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</si>
  <si>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</si>
  <si>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</si>
  <si>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</si>
  <si>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</si>
  <si>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</si>
  <si>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</si>
  <si>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</si>
  <si>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</si>
  <si>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</si>
  <si>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</si>
  <si>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</si>
  <si>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</si>
  <si>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</si>
  <si>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</si>
  <si>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</si>
  <si>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</si>
  <si>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</si>
  <si>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</si>
  <si>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</si>
  <si>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</si>
  <si>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</si>
  <si>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</si>
  <si>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</si>
  <si>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</si>
  <si>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</si>
  <si>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</si>
  <si>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</si>
  <si>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</si>
  <si>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</si>
  <si>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</si>
  <si>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</si>
  <si>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</si>
  <si>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</si>
  <si>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</si>
  <si>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</si>
  <si>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</si>
  <si>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</si>
  <si>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</si>
  <si>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</si>
  <si>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</si>
  <si>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</si>
  <si>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</si>
  <si>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</si>
  <si>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</si>
  <si>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</si>
  <si>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</si>
  <si>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</si>
  <si>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</si>
  <si>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</si>
  <si>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</si>
  <si>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</si>
  <si>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</si>
  <si>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</si>
  <si>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</si>
  <si>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</si>
  <si>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</si>
  <si>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</si>
  <si>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</si>
  <si>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</si>
  <si>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</si>
  <si>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</si>
  <si>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</si>
  <si>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</si>
  <si>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</si>
  <si>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</si>
  <si>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</si>
  <si>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</si>
  <si>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</si>
  <si>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</si>
  <si>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</si>
  <si>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</si>
  <si>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</si>
  <si>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</si>
  <si>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</si>
  <si>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</si>
  <si>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</si>
  <si>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</si>
  <si>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</si>
  <si>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</si>
  <si>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</si>
  <si>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</si>
  <si>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</si>
  <si>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</si>
  <si>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</si>
  <si>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</si>
  <si>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</si>
  <si>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</si>
  <si>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</si>
  <si>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</si>
  <si>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</si>
  <si>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</si>
  <si>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</si>
  <si>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</si>
  <si>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</si>
  <si>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</si>
  <si>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</si>
  <si>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</si>
  <si>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</si>
  <si>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</si>
  <si>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</si>
  <si>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</si>
  <si>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</si>
  <si>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</si>
  <si>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</si>
  <si>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</si>
  <si>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</si>
  <si>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</si>
  <si>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</si>
  <si>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</si>
  <si>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</si>
  <si>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</si>
  <si>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</si>
  <si>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</si>
  <si>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</si>
  <si>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</si>
  <si>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</si>
  <si>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</si>
  <si>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</si>
  <si>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</si>
  <si>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</si>
  <si>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</si>
  <si>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</si>
  <si>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</si>
  <si>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</si>
  <si>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</si>
  <si>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</si>
  <si>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</si>
  <si>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</si>
  <si>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</si>
  <si>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</si>
  <si>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</si>
  <si>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</si>
  <si>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</si>
  <si>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</si>
  <si>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</si>
  <si>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</si>
  <si>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</si>
  <si>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</si>
  <si>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</si>
  <si>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</si>
  <si>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</si>
  <si>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</si>
  <si>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</si>
  <si>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</si>
  <si>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</si>
  <si>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</si>
  <si>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</si>
  <si>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</si>
  <si>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</si>
  <si>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</si>
  <si>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</si>
  <si>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</si>
  <si>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</si>
  <si>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</si>
  <si>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</si>
  <si>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</si>
  <si>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</si>
  <si>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</si>
  <si>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</si>
  <si>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</si>
  <si>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</si>
  <si>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</si>
  <si>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</si>
  <si>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</si>
  <si>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</si>
  <si>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</si>
  <si>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</si>
  <si>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</si>
  <si>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</si>
  <si>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</si>
  <si>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</si>
  <si>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</si>
  <si>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</si>
  <si>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</si>
  <si>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</si>
  <si>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</si>
  <si>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</si>
  <si>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</si>
  <si>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</si>
  <si>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</si>
  <si>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</si>
  <si>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</si>
  <si>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</si>
  <si>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</si>
  <si>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</si>
  <si>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</si>
  <si>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</si>
  <si>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</si>
  <si>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</si>
  <si>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</si>
  <si>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</si>
  <si>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</si>
  <si>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</si>
  <si>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</si>
  <si>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</si>
  <si>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</si>
  <si>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</si>
  <si>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</si>
  <si>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</si>
  <si>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</si>
  <si>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</si>
  <si>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</si>
  <si>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</si>
  <si>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</si>
  <si>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</si>
  <si>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</si>
  <si>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</si>
  <si>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</si>
  <si>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</si>
  <si>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</si>
  <si>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</si>
  <si>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</si>
  <si>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</si>
  <si>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</si>
  <si>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</si>
  <si>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</si>
  <si>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</si>
  <si>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</si>
  <si>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</si>
  <si>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</si>
  <si>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</si>
  <si>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</si>
  <si>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</si>
  <si>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</si>
  <si>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</si>
  <si>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</si>
  <si>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</si>
  <si>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</si>
  <si>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</si>
  <si>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</si>
  <si>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</si>
  <si>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</si>
  <si>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</si>
  <si>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</si>
  <si>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</si>
  <si>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</si>
  <si>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</si>
  <si>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</si>
  <si>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</si>
  <si>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</si>
  <si>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</si>
  <si>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</si>
  <si>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</si>
  <si>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</si>
  <si>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</si>
  <si>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</si>
  <si>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</si>
  <si>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</si>
  <si>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</si>
  <si>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</si>
  <si>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</si>
  <si>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</si>
  <si>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</si>
  <si>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</si>
  <si>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</si>
  <si>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</si>
  <si>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</si>
  <si>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</si>
  <si>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</si>
  <si>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</si>
  <si>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</si>
  <si>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</si>
  <si>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</si>
  <si>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</si>
  <si>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</si>
  <si>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</si>
  <si>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</si>
  <si>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</si>
  <si>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</si>
  <si>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</si>
  <si>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</si>
  <si>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</si>
  <si>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</si>
  <si>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</si>
  <si>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</si>
  <si>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</si>
  <si>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</si>
  <si>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</si>
  <si>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</si>
  <si>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</si>
  <si>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</si>
  <si>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</si>
  <si>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</si>
  <si>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</si>
  <si>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</si>
  <si>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</si>
  <si>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</si>
  <si>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</si>
  <si>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</si>
  <si>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</si>
  <si>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</si>
  <si>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</si>
  <si>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</si>
  <si>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</si>
  <si>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</si>
  <si>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</si>
  <si>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</si>
  <si>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</si>
  <si>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</si>
  <si>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</si>
  <si>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</si>
  <si>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</si>
  <si>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</si>
  <si>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</si>
  <si>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</si>
  <si>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</si>
  <si>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</si>
  <si>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</si>
  <si>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</si>
  <si>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</si>
  <si>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</si>
  <si>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</si>
  <si>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</si>
  <si>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</si>
  <si>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</si>
  <si>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</si>
  <si>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</si>
  <si>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</si>
  <si>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</si>
  <si>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</si>
  <si>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</si>
  <si>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</si>
  <si>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</si>
  <si>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</si>
  <si>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</si>
  <si>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</si>
  <si>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</si>
  <si>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</si>
  <si>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</si>
  <si>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</si>
  <si>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</si>
  <si>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</si>
  <si>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</si>
  <si>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</si>
  <si>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</si>
  <si>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</si>
  <si>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</si>
  <si>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</si>
  <si>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</si>
  <si>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</si>
  <si>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</si>
  <si>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</si>
  <si>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</si>
  <si>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</si>
  <si>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</si>
  <si>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</si>
  <si>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</si>
  <si>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</si>
  <si>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</si>
  <si>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</si>
  <si>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</si>
  <si>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</si>
  <si>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</si>
  <si>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</si>
  <si>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</si>
  <si>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</si>
  <si>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</si>
  <si>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</si>
  <si>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</si>
  <si>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</si>
  <si>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</si>
  <si>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</si>
  <si>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</si>
  <si>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</si>
  <si>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</si>
  <si>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</si>
  <si>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</si>
  <si>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</si>
  <si>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</si>
  <si>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</si>
  <si>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</si>
  <si>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</si>
  <si>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</si>
  <si>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</si>
  <si>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</si>
  <si>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</si>
  <si>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</si>
  <si>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</si>
  <si>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</si>
  <si>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</si>
  <si>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</si>
  <si>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</si>
  <si>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</si>
  <si>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</si>
  <si>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</si>
  <si>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</si>
  <si>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</si>
  <si>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</si>
  <si>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</si>
  <si>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</si>
  <si>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</si>
  <si>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</si>
  <si>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</si>
  <si>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</si>
  <si>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</si>
  <si>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</si>
  <si>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</si>
  <si>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</si>
  <si>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</si>
  <si>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</si>
  <si>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</si>
  <si>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</si>
  <si>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</si>
  <si>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</si>
  <si>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</si>
  <si>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</si>
  <si>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</si>
  <si>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</si>
  <si>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</si>
  <si>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</si>
  <si>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</si>
  <si>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</si>
  <si>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</si>
  <si>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</si>
  <si>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</si>
  <si>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</si>
  <si>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</si>
  <si>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</si>
  <si>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</si>
  <si>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</si>
  <si>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</si>
  <si>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</si>
  <si>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</si>
  <si>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</si>
  <si>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</si>
  <si>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</si>
  <si>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</si>
  <si>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</si>
  <si>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</si>
  <si>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</si>
  <si>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</si>
  <si>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</si>
  <si>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</si>
  <si>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</si>
  <si>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</si>
  <si>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</si>
  <si>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</si>
  <si>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</si>
  <si>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</si>
  <si>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</si>
  <si>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</si>
  <si>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</si>
  <si>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</si>
  <si>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</si>
  <si>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</si>
  <si>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</si>
  <si>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</si>
  <si>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</si>
  <si>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</si>
  <si>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</si>
  <si>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</si>
  <si>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</si>
  <si>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</si>
  <si>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</si>
  <si>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</si>
  <si>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</si>
  <si>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</si>
  <si>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</si>
  <si>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</si>
  <si>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</si>
  <si>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</si>
  <si>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</si>
  <si>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</si>
  <si>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</si>
  <si>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</si>
  <si>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</si>
  <si>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</si>
  <si>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</si>
  <si>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</si>
  <si>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</si>
  <si>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</si>
  <si>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</si>
  <si>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</si>
  <si>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</si>
  <si>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</si>
  <si>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</si>
  <si>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</si>
  <si>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</si>
  <si>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</si>
  <si>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</si>
  <si>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</si>
  <si>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</si>
  <si>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</si>
  <si>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</si>
  <si>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</si>
  <si>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</si>
  <si>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</si>
  <si>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</si>
  <si>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</si>
  <si>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</si>
  <si>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</si>
  <si>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</si>
  <si>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</si>
  <si>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</si>
  <si>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</si>
  <si>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</si>
  <si>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</si>
  <si>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</si>
  <si>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</si>
  <si>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</si>
  <si>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</si>
  <si>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</si>
  <si>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</si>
  <si>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</si>
  <si>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</si>
  <si>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</si>
  <si>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</si>
  <si>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</si>
  <si>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</si>
  <si>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</si>
  <si>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</si>
  <si>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</si>
  <si>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</si>
  <si>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</si>
  <si>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</si>
  <si>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</si>
  <si>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</si>
  <si>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</si>
  <si>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</si>
  <si>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</si>
  <si>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</si>
  <si>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</si>
  <si>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</si>
  <si>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</si>
  <si>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</si>
  <si>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</si>
  <si>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</si>
  <si>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</si>
  <si>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</si>
  <si>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</si>
  <si>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</si>
  <si>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</si>
  <si>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</si>
  <si>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</si>
  <si>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</si>
  <si>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</si>
  <si>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</si>
  <si>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</si>
  <si>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</si>
  <si>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</si>
  <si>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</si>
  <si>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</si>
  <si>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</si>
  <si>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</si>
  <si>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</si>
  <si>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</si>
  <si>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</si>
  <si>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</si>
  <si>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</si>
  <si>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</si>
  <si>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</si>
  <si>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</si>
  <si>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</si>
  <si>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</si>
  <si>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</si>
  <si>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</si>
  <si>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</si>
  <si>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</si>
  <si>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</si>
  <si>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</si>
  <si>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</si>
  <si>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</si>
  <si>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</si>
  <si>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</si>
  <si>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</si>
  <si>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</si>
  <si>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</si>
  <si>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</si>
  <si>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</si>
  <si>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</si>
  <si>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</si>
  <si>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</si>
  <si>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</si>
  <si>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</si>
  <si>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</si>
  <si>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</si>
  <si>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</si>
  <si>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</si>
  <si>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</si>
  <si>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</si>
  <si>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</si>
  <si>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</si>
  <si>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</si>
  <si>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</si>
  <si>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</si>
  <si>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</si>
  <si>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</si>
  <si>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</si>
  <si>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</si>
  <si>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</si>
  <si>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</si>
  <si>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</si>
  <si>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</si>
  <si>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</si>
  <si>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</si>
  <si>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</si>
  <si>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</si>
  <si>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</si>
  <si>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</si>
  <si>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</si>
  <si>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</si>
  <si>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</si>
  <si>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</si>
  <si>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</si>
  <si>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</si>
  <si>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</si>
  <si>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</si>
  <si>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</si>
  <si>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</si>
  <si>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</si>
  <si>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</si>
  <si>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</si>
  <si>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</si>
  <si>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</si>
  <si>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</si>
  <si>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</si>
  <si>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</si>
  <si>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</si>
  <si>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</si>
  <si>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</si>
  <si>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</si>
  <si>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</si>
  <si>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</si>
  <si>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</si>
  <si>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</si>
  <si>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</si>
  <si>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</si>
  <si>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</si>
  <si>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</si>
  <si>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</si>
  <si>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</si>
  <si>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</si>
  <si>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</si>
  <si>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</si>
  <si>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</si>
  <si>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</si>
  <si>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</si>
  <si>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</si>
  <si>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</si>
  <si>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</si>
  <si>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</si>
  <si>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</si>
  <si>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</si>
  <si>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</si>
  <si>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</si>
  <si>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</si>
  <si>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</si>
  <si>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</si>
  <si>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</si>
  <si>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</si>
  <si>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</si>
  <si>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</si>
  <si>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</si>
  <si>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</si>
  <si>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</si>
  <si>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</si>
  <si>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</si>
  <si>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</si>
  <si>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</si>
  <si>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</si>
  <si>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</si>
  <si>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</si>
  <si>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</si>
  <si>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</si>
  <si>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</si>
  <si>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</si>
  <si>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</si>
  <si>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</si>
  <si>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</si>
  <si>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</si>
  <si>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</si>
  <si>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</si>
  <si>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</si>
  <si>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</si>
  <si>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</si>
  <si>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</si>
  <si>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</si>
  <si>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</si>
  <si>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</si>
  <si>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</si>
  <si>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</si>
  <si>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</si>
  <si>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</si>
  <si>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</si>
  <si>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</si>
  <si>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</si>
  <si>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</si>
  <si>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</si>
  <si>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</si>
  <si>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</si>
  <si>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</si>
  <si>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</si>
  <si>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</si>
  <si>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</si>
  <si>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</si>
  <si>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</si>
  <si>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</si>
  <si>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</si>
  <si>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</si>
  <si>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</si>
  <si>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</si>
  <si>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</si>
  <si>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</si>
  <si>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</si>
  <si>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</si>
  <si>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</si>
  <si>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</si>
  <si>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</si>
  <si>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</si>
  <si>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</si>
  <si>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</si>
  <si>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</si>
  <si>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</si>
  <si>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</si>
  <si>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</si>
  <si>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</si>
  <si>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</si>
  <si>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</si>
  <si>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</si>
  <si>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</si>
  <si>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</si>
  <si>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</si>
  <si>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</si>
  <si>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</si>
  <si>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</si>
  <si>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</si>
  <si>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</si>
  <si>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</si>
  <si>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</si>
  <si>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</si>
  <si>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</si>
  <si>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</si>
  <si>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</si>
  <si>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</si>
  <si>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</si>
  <si>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</si>
  <si>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</si>
  <si>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</si>
  <si>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</si>
  <si>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</si>
  <si>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</si>
  <si>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</si>
  <si>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</si>
  <si>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</si>
  <si>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</si>
  <si>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</si>
  <si>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</si>
  <si>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</si>
  <si>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</si>
  <si>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</si>
  <si>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</si>
  <si>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</si>
  <si>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</si>
  <si>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</si>
  <si>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</si>
  <si>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</si>
  <si>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</si>
  <si>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</si>
  <si>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</si>
  <si>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</si>
  <si>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</si>
  <si>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</si>
  <si>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</si>
  <si>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</si>
  <si>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</si>
  <si>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</si>
  <si>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</si>
  <si>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</si>
  <si>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</si>
  <si>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</si>
  <si>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</si>
  <si>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</si>
  <si>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</si>
  <si>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</si>
  <si>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</si>
  <si>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</si>
  <si>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</si>
  <si>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</si>
  <si>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</si>
  <si>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</si>
  <si>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</si>
  <si>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</si>
  <si>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</si>
  <si>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</si>
  <si>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</si>
  <si>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</si>
  <si>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</si>
  <si>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</si>
  <si>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</si>
  <si>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</si>
  <si>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</si>
  <si>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</si>
  <si>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</si>
  <si>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</si>
  <si>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</si>
  <si>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</si>
  <si>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</si>
  <si>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</si>
  <si>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</si>
  <si>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</si>
  <si>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</si>
  <si>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</si>
  <si>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</si>
  <si>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</si>
  <si>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</si>
  <si>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</si>
  <si>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</si>
  <si>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</si>
  <si>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</si>
  <si>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</si>
  <si>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</si>
  <si>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</si>
  <si>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</si>
  <si>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</si>
  <si>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</si>
  <si>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</si>
  <si>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</si>
  <si>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</si>
  <si>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</si>
  <si>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</si>
  <si>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</si>
  <si>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</si>
  <si>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</si>
  <si>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</si>
  <si>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</si>
  <si>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</si>
  <si>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</si>
  <si>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</si>
  <si>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</si>
  <si>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</si>
  <si>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</si>
  <si>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</si>
  <si>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</si>
  <si>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</si>
  <si>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</si>
  <si>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</si>
  <si>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</si>
  <si>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</si>
  <si>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</si>
  <si>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</si>
  <si>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</si>
  <si>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</si>
  <si>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</si>
  <si>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</si>
  <si>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</si>
  <si>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</si>
  <si>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</si>
  <si>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</si>
  <si>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</si>
  <si>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</si>
  <si>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</si>
  <si>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</si>
  <si>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</si>
  <si>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</si>
  <si>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</si>
  <si>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</si>
  <si>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</si>
  <si>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</si>
  <si>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</si>
  <si>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</si>
  <si>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</si>
  <si>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</si>
  <si>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</si>
  <si>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</si>
  <si>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</si>
  <si>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</si>
  <si>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</si>
  <si>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</si>
  <si>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</si>
  <si>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</si>
  <si>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</si>
  <si>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</si>
  <si>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</si>
  <si>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</si>
  <si>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</si>
  <si>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</si>
  <si>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</si>
  <si>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</si>
  <si>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</si>
  <si>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</si>
  <si>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</si>
  <si>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</si>
  <si>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</si>
  <si>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</si>
  <si>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</si>
  <si>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</si>
  <si>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</si>
  <si>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</si>
  <si>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</si>
  <si>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</si>
  <si>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</si>
  <si>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</si>
  <si>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</si>
  <si>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</si>
  <si>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</si>
  <si>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</si>
  <si>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</si>
  <si>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</si>
  <si>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</si>
  <si>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</si>
  <si>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</si>
  <si>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</si>
  <si>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</si>
  <si>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</si>
  <si>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</si>
  <si>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</si>
  <si>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</si>
  <si>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</si>
  <si>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</si>
  <si>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</si>
  <si>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</si>
  <si>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</si>
  <si>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</si>
  <si>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</si>
  <si>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</si>
  <si>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</si>
  <si>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</si>
  <si>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</si>
  <si>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</si>
  <si>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</si>
  <si>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</si>
  <si>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</si>
  <si>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</si>
  <si>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</si>
  <si>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</si>
  <si>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</si>
  <si>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</si>
  <si>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</si>
  <si>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</si>
  <si>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</si>
  <si>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</si>
  <si>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</si>
  <si>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</si>
  <si>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</si>
  <si>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</si>
  <si>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</si>
  <si>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</si>
  <si>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</si>
  <si>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</si>
  <si>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</si>
  <si>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</si>
  <si>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</si>
  <si>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</si>
  <si>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</si>
  <si>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</si>
  <si>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</si>
  <si>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</si>
  <si>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</si>
  <si>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</si>
  <si>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</si>
  <si>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</si>
  <si>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</si>
  <si>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</si>
  <si>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</si>
  <si>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</si>
  <si>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</si>
  <si>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</si>
  <si>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</si>
  <si>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</si>
  <si>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</si>
  <si>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</si>
  <si>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</si>
  <si>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</si>
  <si>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</si>
  <si>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</si>
  <si>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</si>
  <si>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</si>
  <si>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</si>
  <si>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</si>
  <si>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</si>
  <si>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</si>
  <si>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</si>
  <si>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</si>
  <si>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</si>
  <si>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</si>
  <si>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</si>
  <si>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</si>
  <si>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</si>
  <si>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</si>
  <si>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</si>
  <si>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</si>
  <si>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</si>
  <si>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</si>
  <si>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</si>
  <si>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</si>
  <si>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</si>
  <si>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</si>
  <si>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</si>
  <si>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</si>
  <si>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</si>
  <si>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</si>
  <si>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</si>
  <si>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</si>
  <si>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</si>
  <si>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</si>
  <si>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</si>
  <si>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</si>
  <si>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</si>
  <si>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</si>
  <si>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</si>
  <si>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</si>
  <si>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</si>
  <si>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</si>
  <si>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</si>
  <si>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</si>
  <si>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</si>
  <si>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</si>
  <si>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</si>
  <si>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</si>
  <si>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</si>
  <si>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</si>
  <si>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</si>
  <si>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</si>
  <si>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</si>
  <si>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</si>
  <si>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</si>
  <si>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</si>
  <si>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</si>
  <si>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</si>
  <si>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</si>
  <si>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</si>
  <si>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</si>
  <si>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</si>
  <si>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</si>
  <si>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</si>
  <si>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</si>
  <si>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</si>
  <si>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</si>
  <si>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</si>
  <si>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</si>
  <si>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</si>
  <si>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</si>
  <si>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</si>
  <si>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</si>
  <si>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</si>
  <si>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</si>
  <si>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</si>
  <si>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</si>
  <si>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</si>
  <si>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</si>
  <si>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</si>
  <si>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</si>
  <si>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</si>
  <si>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</si>
  <si>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</si>
  <si>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</si>
  <si>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</si>
  <si>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</si>
  <si>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</si>
  <si>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</si>
  <si>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</si>
  <si>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</si>
  <si>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</si>
  <si>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</si>
  <si>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</si>
  <si>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</si>
  <si>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</si>
  <si>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</si>
  <si>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</si>
  <si>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</si>
  <si>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</si>
  <si>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</si>
  <si>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</si>
  <si>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</si>
  <si>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</si>
  <si>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</si>
  <si>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</si>
  <si>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</si>
  <si>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</si>
  <si>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</si>
  <si>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</si>
  <si>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</si>
  <si>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</si>
  <si>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</si>
  <si>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</si>
  <si>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</si>
  <si>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</si>
  <si>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</si>
  <si>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</si>
  <si>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</si>
  <si>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</si>
  <si>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</si>
  <si>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</si>
  <si>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</si>
  <si>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</si>
  <si>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</si>
  <si>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</si>
  <si>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</si>
  <si>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</si>
  <si>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</si>
  <si>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</si>
  <si>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</si>
  <si>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</si>
  <si>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</si>
  <si>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</si>
  <si>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</si>
  <si>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</si>
  <si>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</si>
  <si>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</si>
  <si>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</si>
  <si>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</si>
  <si>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</si>
  <si>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</si>
  <si>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</si>
  <si>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</si>
  <si>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</si>
  <si>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</si>
  <si>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</si>
  <si>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</si>
  <si>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</si>
  <si>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</si>
  <si>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</si>
  <si>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</si>
  <si>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</si>
  <si>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</si>
  <si>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</si>
  <si>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</si>
  <si>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</si>
  <si>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</si>
  <si>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</si>
  <si>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</si>
  <si>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</si>
  <si>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</si>
  <si>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</si>
  <si>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</si>
  <si>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</si>
  <si>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</si>
  <si>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</si>
  <si>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</si>
  <si>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</si>
  <si>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</si>
  <si>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</si>
  <si>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</si>
  <si>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</si>
  <si>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</si>
  <si>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</si>
  <si>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</si>
  <si>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</si>
  <si>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</si>
  <si>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</si>
  <si>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</si>
  <si>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</si>
  <si>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</si>
  <si>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</si>
  <si>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</si>
  <si>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</si>
  <si>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</si>
  <si>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</si>
  <si>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</si>
  <si>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</si>
  <si>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</si>
  <si>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</si>
  <si>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</si>
  <si>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</si>
  <si>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</si>
  <si>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</si>
  <si>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</si>
  <si>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</si>
  <si>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</si>
  <si>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</si>
  <si>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</si>
  <si>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</si>
  <si>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</si>
  <si>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</si>
  <si>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</si>
  <si>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</si>
  <si>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</si>
  <si>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</si>
  <si>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</si>
  <si>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</si>
  <si>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</si>
  <si>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</si>
  <si>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</si>
  <si>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</si>
  <si>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</si>
  <si>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</si>
  <si>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</si>
  <si>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</si>
  <si>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</si>
  <si>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</si>
  <si>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</si>
  <si>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</si>
  <si>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</si>
  <si>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</si>
  <si>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</si>
  <si>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</si>
  <si>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</si>
  <si>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</si>
  <si>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</si>
  <si>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</si>
  <si>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</si>
  <si>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</si>
  <si>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</si>
  <si>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</si>
  <si>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</si>
  <si>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</si>
  <si>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</si>
  <si>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</si>
  <si>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</si>
  <si>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</si>
  <si>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</si>
  <si>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</si>
  <si>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</si>
  <si>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</si>
  <si>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</si>
  <si>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</si>
  <si>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</si>
  <si>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</si>
  <si>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</si>
  <si>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</si>
  <si>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</si>
  <si>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</si>
  <si>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</si>
  <si>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</si>
  <si>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</si>
  <si>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</si>
  <si>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</si>
  <si>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</si>
  <si>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</si>
  <si>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</si>
  <si>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</si>
  <si>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</si>
  <si>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</si>
  <si>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</si>
  <si>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</si>
  <si>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</si>
  <si>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</si>
  <si>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</si>
  <si>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</si>
  <si>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</si>
  <si>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</si>
  <si>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</si>
  <si>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</si>
  <si>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</si>
  <si>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</si>
  <si>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</si>
  <si>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</si>
  <si>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</si>
  <si>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</si>
  <si>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</si>
  <si>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</si>
  <si>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</si>
  <si>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</si>
  <si>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</si>
  <si>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</si>
  <si>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</si>
  <si>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</si>
  <si>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</si>
  <si>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</si>
  <si>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</si>
  <si>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</si>
  <si>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</si>
  <si>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</si>
  <si>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</si>
  <si>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</si>
  <si>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</si>
  <si>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</si>
  <si>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</si>
  <si>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</si>
  <si>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</si>
  <si>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</si>
  <si>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</si>
  <si>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</si>
  <si>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</si>
  <si>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</si>
  <si>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</si>
  <si>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</si>
  <si>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</si>
  <si>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</si>
  <si>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</si>
  <si>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</si>
  <si>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</si>
  <si>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</si>
  <si>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</si>
  <si>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</si>
  <si>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</si>
  <si>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</si>
  <si>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</si>
  <si>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</si>
  <si>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</si>
  <si>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</si>
  <si>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</si>
  <si>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</si>
  <si>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</si>
  <si>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</si>
  <si>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</si>
  <si>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</si>
  <si>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</si>
  <si>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</si>
  <si>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</si>
  <si>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</si>
  <si>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</si>
  <si>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</si>
  <si>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</si>
  <si>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</si>
  <si>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</si>
  <si>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</si>
  <si>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</si>
  <si>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</si>
  <si>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</si>
  <si>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</si>
  <si>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</si>
  <si>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</si>
  <si>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</si>
  <si>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</si>
  <si>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</si>
  <si>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</si>
  <si>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</si>
  <si>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</si>
  <si>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</si>
  <si>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</si>
  <si>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</si>
  <si>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</si>
  <si>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</si>
  <si>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</si>
  <si>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</si>
  <si>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</si>
  <si>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</si>
  <si>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</si>
  <si>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</si>
  <si>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</si>
  <si>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</si>
  <si>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</si>
  <si>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</si>
  <si>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</si>
  <si>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</si>
  <si>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</si>
  <si>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</si>
  <si>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</si>
  <si>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</si>
  <si>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</si>
  <si>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</si>
  <si>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</si>
  <si>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</si>
  <si>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</si>
  <si>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</si>
  <si>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</si>
  <si>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</si>
  <si>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</si>
  <si>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</si>
  <si>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</si>
  <si>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</si>
  <si>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</si>
  <si>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</si>
  <si>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</si>
  <si>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</si>
  <si>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</si>
  <si>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</si>
  <si>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</si>
  <si>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</si>
  <si>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</si>
  <si>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</si>
  <si>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</si>
  <si>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</si>
  <si>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</si>
  <si>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</si>
  <si>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</si>
  <si>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</si>
  <si>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</si>
  <si>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</si>
  <si>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</si>
  <si>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</si>
  <si>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</si>
  <si>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</si>
  <si>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</si>
  <si>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</si>
  <si>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</si>
  <si>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</si>
  <si>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</si>
  <si>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</si>
  <si>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</si>
  <si>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</si>
  <si>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</si>
  <si>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</si>
  <si>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</si>
  <si>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</si>
  <si>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</si>
  <si>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</si>
  <si>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</si>
  <si>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</si>
  <si>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</si>
  <si>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</si>
  <si>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</si>
  <si>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</si>
  <si>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</si>
  <si>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</si>
  <si>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</si>
  <si>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</si>
  <si>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</si>
  <si>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</si>
  <si>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</si>
  <si>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</si>
  <si>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</si>
  <si>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</si>
  <si>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</si>
  <si>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</si>
  <si>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</si>
  <si>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</si>
  <si>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</si>
  <si>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</si>
  <si>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</si>
  <si>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</si>
  <si>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</si>
  <si>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</si>
  <si>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</si>
  <si>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</si>
  <si>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</si>
  <si>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</si>
  <si>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</si>
  <si>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</si>
  <si>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</si>
  <si>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</si>
  <si>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</si>
  <si>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</si>
  <si>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</si>
  <si>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</si>
  <si>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</si>
  <si>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</si>
  <si>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</si>
  <si>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</si>
  <si>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</si>
  <si>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</si>
  <si>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</si>
  <si>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</si>
  <si>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</si>
  <si>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</si>
  <si>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</si>
  <si>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</si>
  <si>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</si>
  <si>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</si>
  <si>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</si>
  <si>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</si>
  <si>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</si>
  <si>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</si>
  <si>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</si>
  <si>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</si>
  <si>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</si>
  <si>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</si>
  <si>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</si>
  <si>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</si>
  <si>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</si>
  <si>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</si>
  <si>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</si>
  <si>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</si>
  <si>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</si>
  <si>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</si>
  <si>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</si>
  <si>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</si>
  <si>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</si>
  <si>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</si>
  <si>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</si>
  <si>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</si>
  <si>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</si>
  <si>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</si>
  <si>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</si>
  <si>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</si>
  <si>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</si>
  <si>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</si>
  <si>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</si>
  <si>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</si>
  <si>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</si>
  <si>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</si>
  <si>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</si>
  <si>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</si>
  <si>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</si>
  <si>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</si>
  <si>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</si>
  <si>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</si>
  <si>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</si>
  <si>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</si>
  <si>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</si>
  <si>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</si>
  <si>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</si>
  <si>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</si>
  <si>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</si>
  <si>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</si>
  <si>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</si>
  <si>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</si>
  <si>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</si>
  <si>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</si>
  <si>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</si>
  <si>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</si>
  <si>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</si>
  <si>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</si>
  <si>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</si>
  <si>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</si>
  <si>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</si>
  <si>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</si>
  <si>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</si>
  <si>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</si>
  <si>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</si>
  <si>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</si>
  <si>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</si>
  <si>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</si>
  <si>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</si>
  <si>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</si>
  <si>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</si>
  <si>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</si>
  <si>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</si>
  <si>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</si>
  <si>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</si>
  <si>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</si>
  <si>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</si>
  <si>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</si>
  <si>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</si>
  <si>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</si>
  <si>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</si>
  <si>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</si>
  <si>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</si>
  <si>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</si>
  <si>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</si>
  <si>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</si>
  <si>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</si>
  <si>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</si>
  <si>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</si>
  <si>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</si>
  <si>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</si>
  <si>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</si>
  <si>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</si>
  <si>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</si>
  <si>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</si>
  <si>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</si>
  <si>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</si>
  <si>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</si>
  <si>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</si>
  <si>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</si>
  <si>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</si>
  <si>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</si>
  <si>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</si>
  <si>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</si>
  <si>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</si>
  <si>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</si>
  <si>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</si>
  <si>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</si>
  <si>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</si>
  <si>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</si>
  <si>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</si>
  <si>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</si>
  <si>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</si>
  <si>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</si>
  <si>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</si>
  <si>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</si>
  <si>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</si>
  <si>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</si>
  <si>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</si>
  <si>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</si>
  <si>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</si>
  <si>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</si>
  <si>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</si>
  <si>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</si>
  <si>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</si>
  <si>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</si>
  <si>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</si>
  <si>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</si>
  <si>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</si>
  <si>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</si>
  <si>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</si>
  <si>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</si>
  <si>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</si>
  <si>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</si>
  <si>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</si>
  <si>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</si>
  <si>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</si>
  <si>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</si>
  <si>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</si>
  <si>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</si>
  <si>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</si>
  <si>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</si>
  <si>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</si>
  <si>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</si>
  <si>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</si>
  <si>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</si>
  <si>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</si>
  <si>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</si>
  <si>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</si>
  <si>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</si>
  <si>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</si>
  <si>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</si>
  <si>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</si>
  <si>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</si>
  <si>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</si>
  <si>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</si>
  <si>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</si>
  <si>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</si>
  <si>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</si>
  <si>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</si>
  <si>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</si>
  <si>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</si>
  <si>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</si>
  <si>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</si>
  <si>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</si>
  <si>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</si>
  <si>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</si>
  <si>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</si>
  <si>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</si>
  <si>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</si>
  <si>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</si>
  <si>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</si>
  <si>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</si>
  <si>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</si>
  <si>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</si>
  <si>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</si>
  <si>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</si>
  <si>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</si>
  <si>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</si>
  <si>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</si>
  <si>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</si>
  <si>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</si>
  <si>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</si>
  <si>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</si>
  <si>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</si>
  <si>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</si>
  <si>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</si>
  <si>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</si>
  <si>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</si>
  <si>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</si>
  <si>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</si>
  <si>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</si>
  <si>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</si>
  <si>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</si>
  <si>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</si>
  <si>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</si>
  <si>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</si>
  <si>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</si>
  <si>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</si>
  <si>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</si>
  <si>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</si>
  <si>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</si>
  <si>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</si>
  <si>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</si>
  <si>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</si>
  <si>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</si>
  <si>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</si>
  <si>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</si>
  <si>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</si>
  <si>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</si>
  <si>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</si>
  <si>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</si>
  <si>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</si>
  <si>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</si>
  <si>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</si>
  <si>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</si>
  <si>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</si>
  <si>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</si>
  <si>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</si>
  <si>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</si>
  <si>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</si>
  <si>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</si>
  <si>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</si>
  <si>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</si>
  <si>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</si>
  <si>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</si>
  <si>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</si>
  <si>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</si>
  <si>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</si>
  <si>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</si>
  <si>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</si>
  <si>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</si>
  <si>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</si>
  <si>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</si>
  <si>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</si>
  <si>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</si>
  <si>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</si>
  <si>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</si>
  <si>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</si>
  <si>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</si>
  <si>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</si>
  <si>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</si>
  <si>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</si>
  <si>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</si>
  <si>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</si>
  <si>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</si>
  <si>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</si>
  <si>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</si>
  <si>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</si>
  <si>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</si>
  <si>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</si>
  <si>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</si>
  <si>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</si>
  <si>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</si>
  <si>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</si>
  <si>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</si>
  <si>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</si>
  <si>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</si>
  <si>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</si>
  <si>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</si>
  <si>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</si>
  <si>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</si>
  <si>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</si>
  <si>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</si>
  <si>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</si>
  <si>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</si>
  <si>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</si>
  <si>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</si>
  <si>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</si>
  <si>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</si>
  <si>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</si>
  <si>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</si>
  <si>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</si>
  <si>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</si>
  <si>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</si>
  <si>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</si>
  <si>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</si>
  <si>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</si>
  <si>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</si>
  <si>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</si>
  <si>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</si>
  <si>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</si>
  <si>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</si>
  <si>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</si>
  <si>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</si>
  <si>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</si>
  <si>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</si>
  <si>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</si>
  <si>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</si>
  <si>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</si>
  <si>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</si>
  <si>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</si>
  <si>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</si>
  <si>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</si>
  <si>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</si>
  <si>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</si>
  <si>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</si>
  <si>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</si>
  <si>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</si>
  <si>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</si>
  <si>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</si>
  <si>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</si>
  <si>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</si>
  <si>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</si>
  <si>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</si>
  <si>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</si>
  <si>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</si>
  <si>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</si>
  <si>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</si>
  <si>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</si>
  <si>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</si>
  <si>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</si>
  <si>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</si>
  <si>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</si>
  <si>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</si>
  <si>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</si>
  <si>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</si>
  <si>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</si>
  <si>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</si>
  <si>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</si>
  <si>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</si>
  <si>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</si>
  <si>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</si>
  <si>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</si>
  <si>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</si>
  <si>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</si>
  <si>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</si>
  <si>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</si>
  <si>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</si>
  <si>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</si>
  <si>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</si>
  <si>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</si>
  <si>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</si>
  <si>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</si>
  <si>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</si>
  <si>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</si>
  <si>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</si>
  <si>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</si>
  <si>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</si>
  <si>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</si>
  <si>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</si>
  <si>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</si>
  <si>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</si>
  <si>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</si>
  <si>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</si>
  <si>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</si>
  <si>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</si>
  <si>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</si>
  <si>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</si>
  <si>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</si>
  <si>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</si>
  <si>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</si>
  <si>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</si>
  <si>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</si>
  <si>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</si>
  <si>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</si>
  <si>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</si>
  <si>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</si>
  <si>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</si>
  <si>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</si>
  <si>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</si>
  <si>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</si>
  <si>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</si>
  <si>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</si>
  <si>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</si>
  <si>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</si>
  <si>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</si>
  <si>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</si>
  <si>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</si>
  <si>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</si>
  <si>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</si>
  <si>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</si>
  <si>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</si>
  <si>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</si>
  <si>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</si>
  <si>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</si>
  <si>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</si>
  <si>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</si>
  <si>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</si>
  <si>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</si>
  <si>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</si>
  <si>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</si>
  <si>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</si>
  <si>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</si>
  <si>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</si>
  <si>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</si>
  <si>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</si>
  <si>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</si>
  <si>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</si>
  <si>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</si>
  <si>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</si>
  <si>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</si>
  <si>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</si>
  <si>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</si>
  <si>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</si>
  <si>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</si>
  <si>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</si>
  <si>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</si>
  <si>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</si>
  <si>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</si>
  <si>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</si>
  <si>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</si>
  <si>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</si>
  <si>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</si>
  <si>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</si>
  <si>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</si>
  <si>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</si>
  <si>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</si>
  <si>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</si>
  <si>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</si>
  <si>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</si>
  <si>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</si>
  <si>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</si>
  <si>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</si>
  <si>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</si>
  <si>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</si>
  <si>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</si>
  <si>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</si>
  <si>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</si>
  <si>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</si>
  <si>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</si>
  <si>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</si>
  <si>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</si>
  <si>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</si>
  <si>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</si>
  <si>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</si>
  <si>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</si>
  <si>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</si>
  <si>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</si>
  <si>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</si>
  <si>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</si>
  <si>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</si>
  <si>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</si>
  <si>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</si>
  <si>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</si>
  <si>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</si>
  <si>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</si>
  <si>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</si>
  <si>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</si>
  <si>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</si>
  <si>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</si>
  <si>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</si>
  <si>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</si>
  <si>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</si>
  <si>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</si>
  <si>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</si>
  <si>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</si>
  <si>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</si>
  <si>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</si>
  <si>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</si>
  <si>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</si>
  <si>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</si>
  <si>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</si>
  <si>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</si>
  <si>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</si>
  <si>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</si>
  <si>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</si>
  <si>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</si>
  <si>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</si>
  <si>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</si>
  <si>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</si>
  <si>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</si>
  <si>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</si>
  <si>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</si>
  <si>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</si>
  <si>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</si>
  <si>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</si>
  <si>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</si>
  <si>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</si>
  <si>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</si>
  <si>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</si>
  <si>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</si>
  <si>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</si>
  <si>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</si>
  <si>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</si>
  <si>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</si>
  <si>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</si>
  <si>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</si>
  <si>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</si>
  <si>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</si>
  <si>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</si>
  <si>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</si>
  <si>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</si>
  <si>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</si>
  <si>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</si>
  <si>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</si>
  <si>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</si>
  <si>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</si>
  <si>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</si>
  <si>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</si>
  <si>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</si>
  <si>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</si>
  <si>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</si>
  <si>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</si>
  <si>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</si>
  <si>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</si>
  <si>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</si>
  <si>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</si>
  <si>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</si>
  <si>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</si>
  <si>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</si>
  <si>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</si>
  <si>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</si>
  <si>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</si>
  <si>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</si>
  <si>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</si>
  <si>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</si>
  <si>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</si>
  <si>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</si>
  <si>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</si>
  <si>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</si>
  <si>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</si>
  <si>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</si>
  <si>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</si>
  <si>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</si>
  <si>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</si>
  <si>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</si>
  <si>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</si>
  <si>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</si>
  <si>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</si>
  <si>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</si>
  <si>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</si>
  <si>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</si>
  <si>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</si>
  <si>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</si>
  <si>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</si>
  <si>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</si>
  <si>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</si>
  <si>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</si>
  <si>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</si>
  <si>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</si>
  <si>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</si>
  <si>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</si>
  <si>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</si>
  <si>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</si>
  <si>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</si>
  <si>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</si>
  <si>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</si>
  <si>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</si>
  <si>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</si>
  <si>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</si>
  <si>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</si>
  <si>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</si>
  <si>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</si>
  <si>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</si>
  <si>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</si>
  <si>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</si>
  <si>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</si>
  <si>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</si>
  <si>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</si>
  <si>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</si>
  <si>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</si>
  <si>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</si>
  <si>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</si>
  <si>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</si>
  <si>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</si>
  <si>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</si>
  <si>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</si>
  <si>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</si>
  <si>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</si>
  <si>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</si>
  <si>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</si>
  <si>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</si>
  <si>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</si>
  <si>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</si>
  <si>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</si>
  <si>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</si>
  <si>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</si>
  <si>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</si>
  <si>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</si>
  <si>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</si>
  <si>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</si>
  <si>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</si>
  <si>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</si>
  <si>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</si>
  <si>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</si>
  <si>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</si>
  <si>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</si>
  <si>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</si>
  <si>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</si>
  <si>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</si>
  <si>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</si>
  <si>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</si>
  <si>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</si>
  <si>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</si>
  <si>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</si>
  <si>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</si>
  <si>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</si>
  <si>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</si>
  <si>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</si>
  <si>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</si>
  <si>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</si>
  <si>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</si>
  <si>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</si>
  <si>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</si>
  <si>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</si>
  <si>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</si>
  <si>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</si>
  <si>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</si>
  <si>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</si>
  <si>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</si>
  <si>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</si>
  <si>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</si>
  <si>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</si>
  <si>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</si>
  <si>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</si>
  <si>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</si>
  <si>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</si>
  <si>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</si>
  <si>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</si>
  <si>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</si>
  <si>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</si>
  <si>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</si>
  <si>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</si>
  <si>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</si>
  <si>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</si>
  <si>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</si>
  <si>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</si>
  <si>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</si>
  <si>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</si>
  <si>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</si>
  <si>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</si>
  <si>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</si>
  <si>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</si>
  <si>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</si>
  <si>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</si>
  <si>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</si>
  <si>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</si>
  <si>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</si>
  <si>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</si>
  <si>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</si>
  <si>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</si>
  <si>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</si>
  <si>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</si>
  <si>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</si>
  <si>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</si>
  <si>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</si>
  <si>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</si>
  <si>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</si>
  <si>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</si>
  <si>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</si>
  <si>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</si>
  <si>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</si>
  <si>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</si>
  <si>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</si>
  <si>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</si>
  <si>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</si>
  <si>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</si>
  <si>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</si>
  <si>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</si>
  <si>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</si>
  <si>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</si>
  <si>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</si>
  <si>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</si>
  <si>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</si>
  <si>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</si>
  <si>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</si>
  <si>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</si>
  <si>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</si>
  <si>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</si>
  <si>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</si>
  <si>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</si>
  <si>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</si>
  <si>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</si>
  <si>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</si>
  <si>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</si>
  <si>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</si>
  <si>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</si>
  <si>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</si>
  <si>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</si>
  <si>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</si>
  <si>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</si>
  <si>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</si>
  <si>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</si>
  <si>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</si>
  <si>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</si>
  <si>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</si>
  <si>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</si>
  <si>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</si>
  <si>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</si>
  <si>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</si>
  <si>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</si>
  <si>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</si>
  <si>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</si>
  <si>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</si>
  <si>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</si>
  <si>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</si>
  <si>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</si>
  <si>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</si>
  <si>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</si>
  <si>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</si>
  <si>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</si>
  <si>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</si>
  <si>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</si>
  <si>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</si>
  <si>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</si>
  <si>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</si>
  <si>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</si>
  <si>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</si>
  <si>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</si>
  <si>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</si>
  <si>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</si>
  <si>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</si>
  <si>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</si>
  <si>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</si>
  <si>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</si>
  <si>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</si>
  <si>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</si>
  <si>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</si>
  <si>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</si>
  <si>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</si>
  <si>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</si>
  <si>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</si>
  <si>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</si>
  <si>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</si>
  <si>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</si>
  <si>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</si>
  <si>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</si>
  <si>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</si>
  <si>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</si>
  <si>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</si>
  <si>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</si>
  <si>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</si>
  <si>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</si>
  <si>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</si>
  <si>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</si>
  <si>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</si>
  <si>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</si>
  <si>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</si>
  <si>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</si>
  <si>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</si>
  <si>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</si>
  <si>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</si>
  <si>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</si>
  <si>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</si>
  <si>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</si>
  <si>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</si>
  <si>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</si>
  <si>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</si>
  <si>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</si>
  <si>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</si>
  <si>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</si>
  <si>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</si>
  <si>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</si>
  <si>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</si>
  <si>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</si>
  <si>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</si>
  <si>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</si>
  <si>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</si>
  <si>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</si>
  <si>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</si>
  <si>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</si>
  <si>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</si>
  <si>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</si>
  <si>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</si>
  <si>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</si>
  <si>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</si>
  <si>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</si>
  <si>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</si>
  <si>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</si>
  <si>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</si>
  <si>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</si>
  <si>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</si>
  <si>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</si>
  <si>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</si>
  <si>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</si>
  <si>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</si>
  <si>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</si>
  <si>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</si>
  <si>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</si>
  <si>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</si>
  <si>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</si>
  <si>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</si>
  <si>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</si>
  <si>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</si>
  <si>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</si>
  <si>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</si>
  <si>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</si>
  <si>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</si>
  <si>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</si>
  <si>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</si>
  <si>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</si>
  <si>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</si>
  <si>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</si>
  <si>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</si>
  <si>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</si>
  <si>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</si>
  <si>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</si>
  <si>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</si>
  <si>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</si>
  <si>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</si>
  <si>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</si>
  <si>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</si>
  <si>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</si>
  <si>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</si>
  <si>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</si>
  <si>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</si>
  <si>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</si>
  <si>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</si>
  <si>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</si>
  <si>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</si>
  <si>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</si>
  <si>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</si>
  <si>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</si>
  <si>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</si>
  <si>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</si>
  <si>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</si>
  <si>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</si>
  <si>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</si>
  <si>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</si>
  <si>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</si>
  <si>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</si>
  <si>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</si>
  <si>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</si>
  <si>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</si>
  <si>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</si>
  <si>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</si>
  <si>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</si>
  <si>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</si>
  <si>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</si>
  <si>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</si>
  <si>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</si>
  <si>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</si>
  <si>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</si>
  <si>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</si>
  <si>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</si>
  <si>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</si>
  <si>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</si>
  <si>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</si>
  <si>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</si>
  <si>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</si>
  <si>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</si>
  <si>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</si>
  <si>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</si>
  <si>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</si>
  <si>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</si>
  <si>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</si>
  <si>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</si>
  <si>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</si>
  <si>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</si>
  <si>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</si>
  <si>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</si>
  <si>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</si>
  <si>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</si>
  <si>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</si>
  <si>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</si>
  <si>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</si>
  <si>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</si>
  <si>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</si>
  <si>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</si>
  <si>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</si>
  <si>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</si>
  <si>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</si>
  <si>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</si>
  <si>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</si>
  <si>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</si>
  <si>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</si>
  <si>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</si>
  <si>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</si>
  <si>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</si>
  <si>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</si>
  <si>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</si>
  <si>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</si>
  <si>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</si>
  <si>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</si>
  <si>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</si>
  <si>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</si>
  <si>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</si>
  <si>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</si>
  <si>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</si>
  <si>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</si>
  <si>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</si>
  <si>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</si>
  <si>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</si>
  <si>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</si>
  <si>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</si>
  <si>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</si>
  <si>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</si>
  <si>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</si>
  <si>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</si>
  <si>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</si>
  <si>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</si>
  <si>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</si>
  <si>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</si>
  <si>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</si>
  <si>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</si>
  <si>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</si>
  <si>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</si>
  <si>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</si>
  <si>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</si>
  <si>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</si>
  <si>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</si>
  <si>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</si>
  <si>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</si>
  <si>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</si>
  <si>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</si>
  <si>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</si>
  <si>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</si>
  <si>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</si>
  <si>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</si>
  <si>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</si>
  <si>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</si>
  <si>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</si>
  <si>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</si>
  <si>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</si>
  <si>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</si>
  <si>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</si>
  <si>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</si>
  <si>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</si>
  <si>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</si>
  <si>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</si>
  <si>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</si>
  <si>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</si>
  <si>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</si>
  <si>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</si>
  <si>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</si>
  <si>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</si>
  <si>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</si>
  <si>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</si>
  <si>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</si>
  <si>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</si>
  <si>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</si>
  <si>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</si>
  <si>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</si>
  <si>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</si>
  <si>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</si>
  <si>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</si>
  <si>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</si>
  <si>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</si>
  <si>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</si>
  <si>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</si>
  <si>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</si>
  <si>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</si>
  <si>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</si>
  <si>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</si>
  <si>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</si>
  <si>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</si>
  <si>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</si>
  <si>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</si>
  <si>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</si>
  <si>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</si>
  <si>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</si>
  <si>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</si>
  <si>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</si>
  <si>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</si>
  <si>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</si>
  <si>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</si>
  <si>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</si>
  <si>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</si>
  <si>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</si>
  <si>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</si>
  <si>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</si>
  <si>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</si>
  <si>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</si>
  <si>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</si>
  <si>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</si>
  <si>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</si>
  <si>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</si>
  <si>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</si>
  <si>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</si>
  <si>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</si>
  <si>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</si>
  <si>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</si>
  <si>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</si>
  <si>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</si>
  <si>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</si>
  <si>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</si>
  <si>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</si>
  <si>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</si>
  <si>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</si>
  <si>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</si>
  <si>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</si>
  <si>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</si>
  <si>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</si>
  <si>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</si>
  <si>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</si>
  <si>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</si>
  <si>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</si>
  <si>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</si>
  <si>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</si>
  <si>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</si>
  <si>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</si>
  <si>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</si>
  <si>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</si>
  <si>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</si>
  <si>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</si>
  <si>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</si>
  <si>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</si>
  <si>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</si>
  <si>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</si>
  <si>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</si>
  <si>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</si>
  <si>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</si>
  <si>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</si>
  <si>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</si>
  <si>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</si>
  <si>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</si>
  <si>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</si>
  <si>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</si>
  <si>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</si>
  <si>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</si>
  <si>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</si>
  <si>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</si>
  <si>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</si>
  <si>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</si>
  <si>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</si>
  <si>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</si>
  <si>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</si>
  <si>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</si>
  <si>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</si>
  <si>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</si>
  <si>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</si>
  <si>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</si>
  <si>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</si>
  <si>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</si>
  <si>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</si>
  <si>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</si>
  <si>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</si>
  <si>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</si>
  <si>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</si>
  <si>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</si>
  <si>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</si>
  <si>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</si>
  <si>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</si>
  <si>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</si>
  <si>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</si>
  <si>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</si>
  <si>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</si>
  <si>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</si>
  <si>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</si>
  <si>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</si>
  <si>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</si>
  <si>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</si>
  <si>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</si>
  <si>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</si>
  <si>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</si>
  <si>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</si>
  <si>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</si>
  <si>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</si>
  <si>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</si>
  <si>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</si>
  <si>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</si>
  <si>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</si>
  <si>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</si>
  <si>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</si>
  <si>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</si>
  <si>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</si>
  <si>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</si>
  <si>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</si>
  <si>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</si>
  <si>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</si>
  <si>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</si>
  <si>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</si>
  <si>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</si>
  <si>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</si>
  <si>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</si>
  <si>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</si>
  <si>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</si>
  <si>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</si>
  <si>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</si>
  <si>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</si>
  <si>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</si>
  <si>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</si>
  <si>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</si>
  <si>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</si>
  <si>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</si>
  <si>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</si>
  <si>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</si>
  <si>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</si>
  <si>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</si>
  <si>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</si>
  <si>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</si>
  <si>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</si>
  <si>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</si>
  <si>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</si>
  <si>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</si>
  <si>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</si>
  <si>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</si>
  <si>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</si>
  <si>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</si>
  <si>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</si>
  <si>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</si>
  <si>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</si>
  <si>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</si>
  <si>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</si>
  <si>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</si>
  <si>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</si>
  <si>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</si>
  <si>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</si>
  <si>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</si>
  <si>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</si>
  <si>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</si>
  <si>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</si>
  <si>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</si>
  <si>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</si>
  <si>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</si>
  <si>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</si>
  <si>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</si>
  <si>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</si>
  <si>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</si>
  <si>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</si>
  <si>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</si>
  <si>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</si>
  <si>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</si>
  <si>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</si>
  <si>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</si>
  <si>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</si>
  <si>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</si>
  <si>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</si>
  <si>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</si>
  <si>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</si>
  <si>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</si>
  <si>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</si>
  <si>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</si>
  <si>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</si>
  <si>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</si>
  <si>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</si>
  <si>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</si>
  <si>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</si>
  <si>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</si>
  <si>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</si>
  <si>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</si>
  <si>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</si>
  <si>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</si>
  <si>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</si>
  <si>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</si>
  <si>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</si>
  <si>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</si>
  <si>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</si>
  <si>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</si>
  <si>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</si>
  <si>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</si>
  <si>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</si>
  <si>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</si>
  <si>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</si>
  <si>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</si>
  <si>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</si>
  <si>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</si>
  <si>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</si>
  <si>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</si>
  <si>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</si>
  <si>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</si>
  <si>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</si>
  <si>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</si>
  <si>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</si>
  <si>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</si>
  <si>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</si>
  <si>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</si>
  <si>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</si>
  <si>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</si>
  <si>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</si>
  <si>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</si>
  <si>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</si>
  <si>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</si>
  <si>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</si>
  <si>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</si>
  <si>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</si>
  <si>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</si>
  <si>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</si>
  <si>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</si>
  <si>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</si>
  <si>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</si>
  <si>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</si>
  <si>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</si>
  <si>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</si>
  <si>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</si>
  <si>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</si>
  <si>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</si>
  <si>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</si>
  <si>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</si>
  <si>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</si>
  <si>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</si>
  <si>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</si>
  <si>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</si>
  <si>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</si>
  <si>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</si>
  <si>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</si>
  <si>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</si>
  <si>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</si>
  <si>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</si>
  <si>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</si>
  <si>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</si>
  <si>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</si>
  <si>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</si>
  <si>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</si>
  <si>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</si>
  <si>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</si>
  <si>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</si>
  <si>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</si>
  <si>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</si>
  <si>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</si>
  <si>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</si>
  <si>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</si>
  <si>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</si>
  <si>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</si>
  <si>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</si>
  <si>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</si>
  <si>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</si>
  <si>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</si>
  <si>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</si>
  <si>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</si>
  <si>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</si>
  <si>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</si>
  <si>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</si>
  <si>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</si>
  <si>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</si>
  <si>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</si>
  <si>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</si>
  <si>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</si>
  <si>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</si>
  <si>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</si>
  <si>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</si>
  <si>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</si>
  <si>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</si>
  <si>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</si>
  <si>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</si>
  <si>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</si>
  <si>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</si>
  <si>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</si>
  <si>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</si>
  <si>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</si>
  <si>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</si>
  <si>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</si>
  <si>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</si>
  <si>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</si>
  <si>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</si>
  <si>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</si>
  <si>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</si>
  <si>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</si>
  <si>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</si>
  <si>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</si>
  <si>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</si>
  <si>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</si>
  <si>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</si>
  <si>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</si>
  <si>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</si>
  <si>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</si>
  <si>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</si>
  <si>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</si>
  <si>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</si>
  <si>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</si>
  <si>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</si>
  <si>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</si>
  <si>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</si>
  <si>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</si>
  <si>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</si>
  <si>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</si>
  <si>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</si>
  <si>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</si>
  <si>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</si>
  <si>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</si>
  <si>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</si>
  <si>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</si>
  <si>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</si>
  <si>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</si>
  <si>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</si>
  <si>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</si>
  <si>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</si>
  <si>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</si>
  <si>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</si>
  <si>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</si>
  <si>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</si>
  <si>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</si>
  <si>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</si>
  <si>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</si>
  <si>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</si>
  <si>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</si>
  <si>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</si>
  <si>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</si>
  <si>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</si>
  <si>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</si>
  <si>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</si>
  <si>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</si>
  <si>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</si>
  <si>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</si>
  <si>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</si>
  <si>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</si>
  <si>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</si>
  <si>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</si>
  <si>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</si>
  <si>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</si>
  <si>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</si>
  <si>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</si>
  <si>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</si>
  <si>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</si>
  <si>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</si>
  <si>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</si>
  <si>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</si>
  <si>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</si>
  <si>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</si>
  <si>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</si>
  <si>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</si>
  <si>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</si>
  <si>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</si>
  <si>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</si>
  <si>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</si>
  <si>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</si>
  <si>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</si>
  <si>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</si>
  <si>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</si>
  <si>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</si>
  <si>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</si>
  <si>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</si>
  <si>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</si>
  <si>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</si>
  <si>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</si>
  <si>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</si>
  <si>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</si>
  <si>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</si>
  <si>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</si>
  <si>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</si>
  <si>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</si>
  <si>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</si>
  <si>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</si>
  <si>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</si>
  <si>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</si>
  <si>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</si>
  <si>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</si>
  <si>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</si>
  <si>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</si>
  <si>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</si>
  <si>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</si>
  <si>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</si>
  <si>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</si>
  <si>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</si>
  <si>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</si>
  <si>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</si>
  <si>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</si>
  <si>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</si>
  <si>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</si>
  <si>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</si>
  <si>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</si>
  <si>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</si>
  <si>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</si>
  <si>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</si>
  <si>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</si>
  <si>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</si>
  <si>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</si>
  <si>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</si>
  <si>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</si>
  <si>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</si>
  <si>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</si>
  <si>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</si>
  <si>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</si>
  <si>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</si>
  <si>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</si>
  <si>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</si>
  <si>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</si>
  <si>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</si>
  <si>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</si>
  <si>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</si>
  <si>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</si>
  <si>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</si>
  <si>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</si>
  <si>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</si>
  <si>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</si>
  <si>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</si>
  <si>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</si>
  <si>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</si>
  <si>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</si>
  <si>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</si>
  <si>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</si>
  <si>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</si>
  <si>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</si>
  <si>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</si>
  <si>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</si>
  <si>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</si>
  <si>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</si>
  <si>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</si>
  <si>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</si>
  <si>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</si>
  <si>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</si>
  <si>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</si>
  <si>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</si>
  <si>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</si>
  <si>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</si>
  <si>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</si>
  <si>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</si>
  <si>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</si>
  <si>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</si>
  <si>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</si>
  <si>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</si>
  <si>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</si>
  <si>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</si>
  <si>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</si>
  <si>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</si>
  <si>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</si>
  <si>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</si>
  <si>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</si>
  <si>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</si>
  <si>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</si>
  <si>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</si>
  <si>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</si>
  <si>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</si>
  <si>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</si>
  <si>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</si>
  <si>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</si>
  <si>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</si>
  <si>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</si>
  <si>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</si>
  <si>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</si>
  <si>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</si>
  <si>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</si>
  <si>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</si>
  <si>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</si>
  <si>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</si>
  <si>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</si>
  <si>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</si>
  <si>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</si>
  <si>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</si>
  <si>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</si>
  <si>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</si>
  <si>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</si>
  <si>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</si>
  <si>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</si>
  <si>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</si>
  <si>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</si>
  <si>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</si>
  <si>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</si>
  <si>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</si>
  <si>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</si>
  <si>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</si>
  <si>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</si>
  <si>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</si>
  <si>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</si>
  <si>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</si>
  <si>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</si>
  <si>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</si>
  <si>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</si>
  <si>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</si>
  <si>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</si>
  <si>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</si>
  <si>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</si>
  <si>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</si>
  <si>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</si>
  <si>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</si>
  <si>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</si>
  <si>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</si>
  <si>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</si>
  <si>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</si>
  <si>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</si>
  <si>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</si>
  <si>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</si>
  <si>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</si>
  <si>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</si>
  <si>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</si>
  <si>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</si>
  <si>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</si>
  <si>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</si>
  <si>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</si>
  <si>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</si>
  <si>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</si>
  <si>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</si>
  <si>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</si>
  <si>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</si>
  <si>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</si>
  <si>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</si>
  <si>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</si>
  <si>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</si>
  <si>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</si>
  <si>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</si>
  <si>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</si>
  <si>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</si>
  <si>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</si>
  <si>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</si>
  <si>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</si>
  <si>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</si>
  <si>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</si>
  <si>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</si>
  <si>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</si>
  <si>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</si>
  <si>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</si>
  <si>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</si>
  <si>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</si>
  <si>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</si>
  <si>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</si>
  <si>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</si>
  <si>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</si>
  <si>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</si>
  <si>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</si>
  <si>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</si>
  <si>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</si>
  <si>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</si>
  <si>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</si>
  <si>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</si>
  <si>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</si>
  <si>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</si>
  <si>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</si>
  <si>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</si>
  <si>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</si>
  <si>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</si>
  <si>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</si>
  <si>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</si>
  <si>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</si>
  <si>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</si>
  <si>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</si>
  <si>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</si>
  <si>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</si>
  <si>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</si>
  <si>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</si>
  <si>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</si>
  <si>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</si>
  <si>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</si>
  <si>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</si>
  <si>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</si>
  <si>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</si>
  <si>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</si>
  <si>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</si>
  <si>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</si>
  <si>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</si>
  <si>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</si>
  <si>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</si>
  <si>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</si>
  <si>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</si>
  <si>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</si>
  <si>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</si>
  <si>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</si>
  <si>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</si>
  <si>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</si>
  <si>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</si>
  <si>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</si>
  <si>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</si>
  <si>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</si>
  <si>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</si>
  <si>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</si>
  <si>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</si>
  <si>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</si>
  <si>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</si>
  <si>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</si>
  <si>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</si>
  <si>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</si>
  <si>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</si>
  <si>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</si>
  <si>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</si>
  <si>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</si>
  <si>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</si>
  <si>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</si>
  <si>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</si>
  <si>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</si>
  <si>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</si>
  <si>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</si>
  <si>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</si>
  <si>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</si>
  <si>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</si>
  <si>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</si>
  <si>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</si>
  <si>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</si>
  <si>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</si>
  <si>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</si>
  <si>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</si>
  <si>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</si>
  <si>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</si>
  <si>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</si>
  <si>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</si>
  <si>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</si>
  <si>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</si>
  <si>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</si>
  <si>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</si>
  <si>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</si>
  <si>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</si>
  <si>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</si>
  <si>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</si>
  <si>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</si>
  <si>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</si>
  <si>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</si>
  <si>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</si>
  <si>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</si>
  <si>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</si>
  <si>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</si>
  <si>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</si>
  <si>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</si>
  <si>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</si>
  <si>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</si>
  <si>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</si>
  <si>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</si>
  <si>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</si>
  <si>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</si>
  <si>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</si>
  <si>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</si>
  <si>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</si>
  <si>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</si>
  <si>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</si>
  <si>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</si>
  <si>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</si>
  <si>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</si>
  <si>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</si>
  <si>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</si>
  <si>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</si>
  <si>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</si>
  <si>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</si>
  <si>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</si>
  <si>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</si>
  <si>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</si>
  <si>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</si>
  <si>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</si>
  <si>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</si>
  <si>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</si>
  <si>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</si>
  <si>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</si>
  <si>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</si>
  <si>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</si>
  <si>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</si>
  <si>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</si>
  <si>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</si>
  <si>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</si>
  <si>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</si>
  <si>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</si>
  <si>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</si>
  <si>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</si>
  <si>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</si>
  <si>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</si>
  <si>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</si>
  <si>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</si>
  <si>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</si>
  <si>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</si>
  <si>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</si>
  <si>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</si>
  <si>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</si>
  <si>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</si>
  <si>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</si>
  <si>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</si>
  <si>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</si>
  <si>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</si>
  <si>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</si>
  <si>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</si>
  <si>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</si>
  <si>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</si>
  <si>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</si>
  <si>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</si>
  <si>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</si>
  <si>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</si>
  <si>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</si>
  <si>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</si>
  <si>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</si>
  <si>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</si>
  <si>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</si>
  <si>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</si>
  <si>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</si>
  <si>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</si>
  <si>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</si>
  <si>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</si>
  <si>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</si>
  <si>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</si>
  <si>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</si>
  <si>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</si>
  <si>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</si>
  <si>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</si>
  <si>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</si>
  <si>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</si>
  <si>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</si>
  <si>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</si>
  <si>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</si>
  <si>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</si>
  <si>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</si>
  <si>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</si>
  <si>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</si>
  <si>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</si>
  <si>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</si>
  <si>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</si>
  <si>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</si>
  <si>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</si>
  <si>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</si>
  <si>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</si>
  <si>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</si>
  <si>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</si>
  <si>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</si>
  <si>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</si>
  <si>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</si>
  <si>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</si>
  <si>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</si>
  <si>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</si>
  <si>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</si>
  <si>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</si>
  <si>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</si>
  <si>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</si>
  <si>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</si>
  <si>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</si>
  <si>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</si>
  <si>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</si>
  <si>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</si>
  <si>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</si>
  <si>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</si>
  <si>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</si>
  <si>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</si>
  <si>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</si>
  <si>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</si>
  <si>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</si>
  <si>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</si>
  <si>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</si>
  <si>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</si>
  <si>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</si>
  <si>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</si>
  <si>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</si>
  <si>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</si>
  <si>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</si>
  <si>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</si>
  <si>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</si>
  <si>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</si>
  <si>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</si>
  <si>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</si>
  <si>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</si>
  <si>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</si>
  <si>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</si>
  <si>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</si>
  <si>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</si>
  <si>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</si>
  <si>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</si>
  <si>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</si>
  <si>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</si>
  <si>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</si>
  <si>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</si>
  <si>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</si>
  <si>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</si>
  <si>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</si>
  <si>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</si>
  <si>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</si>
  <si>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</si>
  <si>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</si>
  <si>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</si>
  <si>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</si>
  <si>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</si>
  <si>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</si>
  <si>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</si>
  <si>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</si>
  <si>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</si>
  <si>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</si>
  <si>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</si>
  <si>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</si>
  <si>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</si>
  <si>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</si>
  <si>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</si>
  <si>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</si>
  <si>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</si>
  <si>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</si>
  <si>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</si>
  <si>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</si>
  <si>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</si>
  <si>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</si>
  <si>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</si>
  <si>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</si>
  <si>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</si>
  <si>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</si>
  <si>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</si>
  <si>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</si>
  <si>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</si>
  <si>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</si>
  <si>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</si>
  <si>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</si>
  <si>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</si>
  <si>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</si>
  <si>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</si>
  <si>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</si>
  <si>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</si>
  <si>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</si>
  <si>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</si>
  <si>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</si>
  <si>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</si>
  <si>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</si>
  <si>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</si>
  <si>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</si>
  <si>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</si>
  <si>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</si>
  <si>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</si>
  <si>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</si>
  <si>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</si>
  <si>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</si>
  <si>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</si>
  <si>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</si>
  <si>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</si>
  <si>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</si>
  <si>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</si>
  <si>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</si>
  <si>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</si>
  <si>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</si>
  <si>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</si>
  <si>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</si>
  <si>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</si>
  <si>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</si>
  <si>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</si>
  <si>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</si>
  <si>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</si>
  <si>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</si>
  <si>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</si>
  <si>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</si>
  <si>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</si>
  <si>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</si>
  <si>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</si>
  <si>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</si>
  <si>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</si>
  <si>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</si>
  <si>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</si>
  <si>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</si>
  <si>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</si>
  <si>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</si>
  <si>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</si>
  <si>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</si>
  <si>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</si>
  <si>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</si>
  <si>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</si>
  <si>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</si>
  <si>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</si>
  <si>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</si>
  <si>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</si>
  <si>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</si>
  <si>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</si>
  <si>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</si>
  <si>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</si>
  <si>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</si>
  <si>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</si>
  <si>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</si>
  <si>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</si>
  <si>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</si>
  <si>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</si>
  <si>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</si>
  <si>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</si>
  <si>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</si>
  <si>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</si>
  <si>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</si>
  <si>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</si>
  <si>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</si>
  <si>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</si>
  <si>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</si>
  <si>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</si>
  <si>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</si>
  <si>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</si>
  <si>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</si>
  <si>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</si>
  <si>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</si>
  <si>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</si>
  <si>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</si>
  <si>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</si>
  <si>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</si>
  <si>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</si>
  <si>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</si>
  <si>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</si>
  <si>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</si>
  <si>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</si>
  <si>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</si>
  <si>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</si>
  <si>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</si>
  <si>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</si>
  <si>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</si>
  <si>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</si>
  <si>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</si>
  <si>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</si>
  <si>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</si>
  <si>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</si>
  <si>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</si>
  <si>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</si>
  <si>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</si>
  <si>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</si>
  <si>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</si>
  <si>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</si>
  <si>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</si>
  <si>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</si>
  <si>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</si>
  <si>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</si>
  <si>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</si>
  <si>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</si>
  <si>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</si>
  <si>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</si>
  <si>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</si>
  <si>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</si>
  <si>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</si>
  <si>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</si>
  <si>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</si>
  <si>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</si>
  <si>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</si>
  <si>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</si>
  <si>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</si>
  <si>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</si>
  <si>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</si>
  <si>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</si>
  <si>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</si>
  <si>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</si>
  <si>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</si>
  <si>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</si>
  <si>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</si>
  <si>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</si>
  <si>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</si>
  <si>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</si>
  <si>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</si>
  <si>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</si>
  <si>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</si>
  <si>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</si>
  <si>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</si>
  <si>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</si>
  <si>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</si>
  <si>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</si>
  <si>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</si>
  <si>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</si>
  <si>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</si>
  <si>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</si>
  <si>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</si>
  <si>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</si>
  <si>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</si>
  <si>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</si>
  <si>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</si>
  <si>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</si>
  <si>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</si>
  <si>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</si>
  <si>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</si>
  <si>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</si>
  <si>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</si>
  <si>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</si>
  <si>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</si>
  <si>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</si>
  <si>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</si>
  <si>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</si>
  <si>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</si>
  <si>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</si>
  <si>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</si>
  <si>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</si>
  <si>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</si>
  <si>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</si>
  <si>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</si>
  <si>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</si>
  <si>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</si>
  <si>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</si>
  <si>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</si>
  <si>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</si>
  <si>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</si>
  <si>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</si>
  <si>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</si>
  <si>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</si>
  <si>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</si>
  <si>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</si>
  <si>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</si>
  <si>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</si>
  <si>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</si>
  <si>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</si>
  <si>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</si>
  <si>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</si>
  <si>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</si>
  <si>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</si>
  <si>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</si>
  <si>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</si>
  <si>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</si>
  <si>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</si>
  <si>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</si>
  <si>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</si>
  <si>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</si>
  <si>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</si>
  <si>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</si>
  <si>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</si>
  <si>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</si>
  <si>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</si>
  <si>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</si>
  <si>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</si>
  <si>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</si>
  <si>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</si>
  <si>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</si>
  <si>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</si>
  <si>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</si>
  <si>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</si>
  <si>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</si>
  <si>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</si>
  <si>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</si>
  <si>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</si>
  <si>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</si>
  <si>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</si>
  <si>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</si>
  <si>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</si>
  <si>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</si>
  <si>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</si>
  <si>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</si>
  <si>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</si>
  <si>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</si>
  <si>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</si>
  <si>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</si>
  <si>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</si>
  <si>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</si>
  <si>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</si>
  <si>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</si>
  <si>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</si>
  <si>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</si>
  <si>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</si>
  <si>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</si>
  <si>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</si>
  <si>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</si>
  <si>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</si>
  <si>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</si>
  <si>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</si>
  <si>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</si>
  <si>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</si>
  <si>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</si>
  <si>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</si>
  <si>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</si>
  <si>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</si>
  <si>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</si>
  <si>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</si>
  <si>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</si>
  <si>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</si>
  <si>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</si>
  <si>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</si>
  <si>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</si>
  <si>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</si>
  <si>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</si>
  <si>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</si>
  <si>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</si>
  <si>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</si>
  <si>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</si>
  <si>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</si>
  <si>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</si>
  <si>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</si>
  <si>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</si>
  <si>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</si>
  <si>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</si>
  <si>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</si>
  <si>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</si>
  <si>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</si>
  <si>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</si>
  <si>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</si>
  <si>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</si>
  <si>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</si>
  <si>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</si>
  <si>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</si>
  <si>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</si>
  <si>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</si>
  <si>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</si>
  <si>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</si>
  <si>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</si>
  <si>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</si>
  <si>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</si>
  <si>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</si>
  <si>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</si>
  <si>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</si>
  <si>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</si>
  <si>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</si>
  <si>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</si>
  <si>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</si>
  <si>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</si>
  <si>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</si>
  <si>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</si>
  <si>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</si>
  <si>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</si>
  <si>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</si>
  <si>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</si>
  <si>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</si>
  <si>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</si>
  <si>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</si>
  <si>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</si>
  <si>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</si>
  <si>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</si>
  <si>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</si>
  <si>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</si>
  <si>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</si>
  <si>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</si>
  <si>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</si>
  <si>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</si>
  <si>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</si>
  <si>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</si>
  <si>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</si>
  <si>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</si>
  <si>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</si>
  <si>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</si>
  <si>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</si>
  <si>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</si>
  <si>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</si>
  <si>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</si>
  <si>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</si>
  <si>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</si>
  <si>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</si>
  <si>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</si>
  <si>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</si>
  <si>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</si>
  <si>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</si>
  <si>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</si>
  <si>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</si>
  <si>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</si>
  <si>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</si>
  <si>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</si>
  <si>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</si>
  <si>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</si>
  <si>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</si>
  <si>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</si>
  <si>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</si>
  <si>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</si>
  <si>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</si>
  <si>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</si>
  <si>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</si>
  <si>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</si>
  <si>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</si>
  <si>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</si>
  <si>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</si>
  <si>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</si>
  <si>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</si>
  <si>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</si>
  <si>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</si>
  <si>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</si>
  <si>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</si>
  <si>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</si>
  <si>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</si>
  <si>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</si>
  <si>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</si>
  <si>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</si>
  <si>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</si>
  <si>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</si>
  <si>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</si>
  <si>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</si>
  <si>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</si>
  <si>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</si>
  <si>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</si>
  <si>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</si>
  <si>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</si>
  <si>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</si>
  <si>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</si>
  <si>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</si>
  <si>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</si>
  <si>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</si>
  <si>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</si>
  <si>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</si>
  <si>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</si>
  <si>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</si>
  <si>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</si>
  <si>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</si>
  <si>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</si>
  <si>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</si>
  <si>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</si>
  <si>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</si>
  <si>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</si>
  <si>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</si>
  <si>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</si>
  <si>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</si>
  <si>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</si>
  <si>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</si>
  <si>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</si>
  <si>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</si>
  <si>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</si>
  <si>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</si>
  <si>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</si>
  <si>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</si>
  <si>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</si>
  <si>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</si>
  <si>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</si>
  <si>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</si>
  <si>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</si>
  <si>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</si>
  <si>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</si>
  <si>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</si>
  <si>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</si>
  <si>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</si>
  <si>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</si>
  <si>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</si>
  <si>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</si>
  <si>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</si>
  <si>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</si>
  <si>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</si>
  <si>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</si>
  <si>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</si>
  <si>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</si>
  <si>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</si>
  <si>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</si>
  <si>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</si>
  <si>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</si>
  <si>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</si>
  <si>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</si>
  <si>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</si>
  <si>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</si>
  <si>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</si>
  <si>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</si>
  <si>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</si>
  <si>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</si>
  <si>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</si>
  <si>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</si>
  <si>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</si>
  <si>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</si>
  <si>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</si>
  <si>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</si>
  <si>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</si>
  <si>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</si>
  <si>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</si>
  <si>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</si>
  <si>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</si>
  <si>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</si>
  <si>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</si>
  <si>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</si>
  <si>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</si>
  <si>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</si>
  <si>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</si>
  <si>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</si>
  <si>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</si>
  <si>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</si>
  <si>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</si>
  <si>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</si>
  <si>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</si>
  <si>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</si>
  <si>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</si>
  <si>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</si>
  <si>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</si>
  <si>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</si>
  <si>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</si>
  <si>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</si>
  <si>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</si>
  <si>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</si>
  <si>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</si>
  <si>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</si>
  <si>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</si>
  <si>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</si>
  <si>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</si>
  <si>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</si>
  <si>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</si>
  <si>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</si>
  <si>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</si>
  <si>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</si>
  <si>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</si>
  <si>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</si>
  <si>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</si>
  <si>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</si>
  <si>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</si>
  <si>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</si>
  <si>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</si>
  <si>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</si>
  <si>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</si>
  <si>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</si>
  <si>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</si>
  <si>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</si>
  <si>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</si>
  <si>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</si>
  <si>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</si>
  <si>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</si>
  <si>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</si>
  <si>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</si>
  <si>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</si>
  <si>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</si>
  <si>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</si>
  <si>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</si>
  <si>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</si>
  <si>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</si>
  <si>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</si>
  <si>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</si>
  <si>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</si>
  <si>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</si>
  <si>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</si>
  <si>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</si>
  <si>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</si>
  <si>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</si>
  <si>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</si>
  <si>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</si>
  <si>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</si>
  <si>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</si>
  <si>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</si>
  <si>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</si>
  <si>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</si>
  <si>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</si>
  <si>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</si>
  <si>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</si>
  <si>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</si>
  <si>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</si>
  <si>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</si>
  <si>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</si>
  <si>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</si>
  <si>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</si>
  <si>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</si>
  <si>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</si>
  <si>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</si>
  <si>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</si>
  <si>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</si>
  <si>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</si>
  <si>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</si>
  <si>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</si>
  <si>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</si>
  <si>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</si>
  <si>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</si>
  <si>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</si>
  <si>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</si>
  <si>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</si>
  <si>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</si>
  <si>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</si>
  <si>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</si>
  <si>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</si>
  <si>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</si>
  <si>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</si>
  <si>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</si>
  <si>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</si>
  <si>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</si>
  <si>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</si>
  <si>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</si>
  <si>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</si>
  <si>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</si>
  <si>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</si>
  <si>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</si>
  <si>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</si>
  <si>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</si>
  <si>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</si>
  <si>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</si>
  <si>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</si>
  <si>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</si>
  <si>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</si>
  <si>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</si>
  <si>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</si>
  <si>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</si>
  <si>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</si>
  <si>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</si>
  <si>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</si>
  <si>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</si>
  <si>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</si>
  <si>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</si>
  <si>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</si>
  <si>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</si>
  <si>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</si>
  <si>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</si>
  <si>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</si>
  <si>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</si>
  <si>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</si>
  <si>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</si>
  <si>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</si>
  <si>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</si>
  <si>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</si>
  <si>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</si>
  <si>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</si>
  <si>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</si>
  <si>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</si>
  <si>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</si>
  <si>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</si>
  <si>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</si>
  <si>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</si>
  <si>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</si>
  <si>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</si>
  <si>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</si>
  <si>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</si>
  <si>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</si>
  <si>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</si>
  <si>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</si>
  <si>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</si>
  <si>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</si>
  <si>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</si>
  <si>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</si>
  <si>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</si>
  <si>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</si>
  <si>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</si>
  <si>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</si>
  <si>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</si>
  <si>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</si>
  <si>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</si>
  <si>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</si>
  <si>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</si>
  <si>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</si>
  <si>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</si>
  <si>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</si>
  <si>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</si>
  <si>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</si>
  <si>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</si>
  <si>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</si>
  <si>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</si>
  <si>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</si>
  <si>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</si>
  <si>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</si>
  <si>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</si>
  <si>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</si>
  <si>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</si>
  <si>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</si>
  <si>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</si>
  <si>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</si>
  <si>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</si>
  <si>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</si>
  <si>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</si>
  <si>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</si>
  <si>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</si>
  <si>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</si>
  <si>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</si>
  <si>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</si>
  <si>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</si>
  <si>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</si>
  <si>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</si>
  <si>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</si>
  <si>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</si>
  <si>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</si>
  <si>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</si>
  <si>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</si>
  <si>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</si>
  <si>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</si>
  <si>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</si>
  <si>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</si>
  <si>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</si>
  <si>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</si>
  <si>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</si>
  <si>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</si>
  <si>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</si>
  <si>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</si>
  <si>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</si>
  <si>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</si>
  <si>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</si>
  <si>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</si>
  <si>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</si>
  <si>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</si>
  <si>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</si>
  <si>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</si>
  <si>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</si>
  <si>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</si>
  <si>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</si>
  <si>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</si>
  <si>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</si>
  <si>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</si>
  <si>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</si>
  <si>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</si>
  <si>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</si>
  <si>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</si>
  <si>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</si>
  <si>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</si>
  <si>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</si>
  <si>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</si>
  <si>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</si>
  <si>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</si>
  <si>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</si>
  <si>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</si>
  <si>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</si>
  <si>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</si>
  <si>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</si>
  <si>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</si>
  <si>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</si>
  <si>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</si>
  <si>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</si>
  <si>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</si>
  <si>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</si>
  <si>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</si>
  <si>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</si>
  <si>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</si>
  <si>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</si>
  <si>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</si>
  <si>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</si>
  <si>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</si>
  <si>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</si>
  <si>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</si>
  <si>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</si>
  <si>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</si>
  <si>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</si>
  <si>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</si>
  <si>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</si>
  <si>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</si>
  <si>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</si>
  <si>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</si>
  <si>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</si>
  <si>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</si>
  <si>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</si>
  <si>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</si>
  <si>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</si>
  <si>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</si>
  <si>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</si>
  <si>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</si>
  <si>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</si>
  <si>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</si>
  <si>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</si>
  <si>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</si>
  <si>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</si>
  <si>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</si>
  <si>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</si>
  <si>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</si>
  <si>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</si>
  <si>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</si>
  <si>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</si>
  <si>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</si>
  <si>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</si>
  <si>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</si>
  <si>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</si>
  <si>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</si>
  <si>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</si>
  <si>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</si>
  <si>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</si>
  <si>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</si>
  <si>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</si>
  <si>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</si>
  <si>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</si>
  <si>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</si>
  <si>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</si>
  <si>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</si>
  <si>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</si>
  <si>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</si>
  <si>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</si>
  <si>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</si>
  <si>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</si>
  <si>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</si>
  <si>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</si>
  <si>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</si>
  <si>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</si>
  <si>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</si>
  <si>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</si>
  <si>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</si>
  <si>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</si>
  <si>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</si>
  <si>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</si>
  <si>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</si>
  <si>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</si>
  <si>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</si>
  <si>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</si>
  <si>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</si>
  <si>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</si>
  <si>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</si>
  <si>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</si>
  <si>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</si>
  <si>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</si>
  <si>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</si>
  <si>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</si>
  <si>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</si>
  <si>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</si>
  <si>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</si>
  <si>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</si>
  <si>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</si>
  <si>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</si>
  <si>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</si>
  <si>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</si>
  <si>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</si>
  <si>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</si>
  <si>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</si>
  <si>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</si>
  <si>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</si>
  <si>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</si>
  <si>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</si>
  <si>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</si>
  <si>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</si>
  <si>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</si>
  <si>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</si>
  <si>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</si>
  <si>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</si>
  <si>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</si>
  <si>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</si>
  <si>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</si>
  <si>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</si>
  <si>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</si>
  <si>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</si>
  <si>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</si>
  <si>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</si>
  <si>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</si>
  <si>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</si>
  <si>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</si>
  <si>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</si>
  <si>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</si>
  <si>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</si>
  <si>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</si>
  <si>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</si>
  <si>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</si>
  <si>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</si>
  <si>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</si>
  <si>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</si>
  <si>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</si>
  <si>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</si>
  <si>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</si>
  <si>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</si>
  <si>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</si>
  <si>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</si>
  <si>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</si>
  <si>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</si>
  <si>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</si>
  <si>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</si>
  <si>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</si>
  <si>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</si>
  <si>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</si>
  <si>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</si>
  <si>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</si>
  <si>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</si>
  <si>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</si>
  <si>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</si>
  <si>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</si>
  <si>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</si>
  <si>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</si>
  <si>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</si>
  <si>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</si>
  <si>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</si>
  <si>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</si>
  <si>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</si>
  <si>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</si>
  <si>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</si>
  <si>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</si>
  <si>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</si>
  <si>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</si>
  <si>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</si>
  <si>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</si>
  <si>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</si>
  <si>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</si>
  <si>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</si>
  <si>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</si>
  <si>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</si>
  <si>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</si>
  <si>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</si>
  <si>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</si>
  <si>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</si>
  <si>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</si>
  <si>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</si>
  <si>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</si>
  <si>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</si>
  <si>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</si>
  <si>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</si>
  <si>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</si>
  <si>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</si>
  <si>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</si>
  <si>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</si>
  <si>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</si>
  <si>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</si>
  <si>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</si>
  <si>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</si>
  <si>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</si>
  <si>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</si>
  <si>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</si>
  <si>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</si>
  <si>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</si>
  <si>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</si>
  <si>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</si>
  <si>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</si>
  <si>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</si>
  <si>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</si>
  <si>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</si>
  <si>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</si>
  <si>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</si>
  <si>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</si>
  <si>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</si>
  <si>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</si>
  <si>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</si>
  <si>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</si>
  <si>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</si>
  <si>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</si>
  <si>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</si>
  <si>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</si>
  <si>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</si>
  <si>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</si>
  <si>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</si>
  <si>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</si>
  <si>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</si>
  <si>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</si>
  <si>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</si>
  <si>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</si>
  <si>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</si>
  <si>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</si>
  <si>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</si>
  <si>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</si>
  <si>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</si>
  <si>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</si>
  <si>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</si>
  <si>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</si>
  <si>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</si>
  <si>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</si>
  <si>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</si>
  <si>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</si>
  <si>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</si>
  <si>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</si>
  <si>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</si>
  <si>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</si>
  <si>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</si>
  <si>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</si>
  <si>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</si>
  <si>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</si>
  <si>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</si>
  <si>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</si>
  <si>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</si>
  <si>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</si>
  <si>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</si>
  <si>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</si>
  <si>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</si>
  <si>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</si>
  <si>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</si>
  <si>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</si>
  <si>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</si>
  <si>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</si>
  <si>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</si>
  <si>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</si>
  <si>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</si>
  <si>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</si>
  <si>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</si>
  <si>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</si>
  <si>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</si>
  <si>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</si>
  <si>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</si>
  <si>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</si>
  <si>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</si>
  <si>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</si>
  <si>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</si>
  <si>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</si>
  <si>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</si>
  <si>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</si>
  <si>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</si>
  <si>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</si>
  <si>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</si>
  <si>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</si>
  <si>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</si>
  <si>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</si>
  <si>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</si>
  <si>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</si>
  <si>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</si>
  <si>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</si>
  <si>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</si>
  <si>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</si>
  <si>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</si>
  <si>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</si>
  <si>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</si>
  <si>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</si>
  <si>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</si>
  <si>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</si>
  <si>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</si>
  <si>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</si>
  <si>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</si>
  <si>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</si>
  <si>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</si>
  <si>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</si>
  <si>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</si>
  <si>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</si>
  <si>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</si>
  <si>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</si>
  <si>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</si>
  <si>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</si>
  <si>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</si>
  <si>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</si>
  <si>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</si>
  <si>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</si>
  <si>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</si>
  <si>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</si>
  <si>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</si>
  <si>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</si>
  <si>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</si>
  <si>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</si>
  <si>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</si>
  <si>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</si>
  <si>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</si>
  <si>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</si>
  <si>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</si>
  <si>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</si>
  <si>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</si>
  <si>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</si>
  <si>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</si>
  <si>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</si>
  <si>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</si>
  <si>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</si>
  <si>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</si>
  <si>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</si>
  <si>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</si>
  <si>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</si>
  <si>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</si>
  <si>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</si>
  <si>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</si>
  <si>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</si>
  <si>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</si>
  <si>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</si>
  <si>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</si>
  <si>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</si>
  <si>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</si>
  <si>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</si>
  <si>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</si>
  <si>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</si>
  <si>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</si>
  <si>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</si>
  <si>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</si>
  <si>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</si>
  <si>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</si>
  <si>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</si>
  <si>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</si>
  <si>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</si>
  <si>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</si>
  <si>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</si>
  <si>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</si>
  <si>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</si>
  <si>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</si>
  <si>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</si>
  <si>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</si>
  <si>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</si>
  <si>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</si>
  <si>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</si>
  <si>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</si>
  <si>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</si>
  <si>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</si>
  <si>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</si>
  <si>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</si>
  <si>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</si>
  <si>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</si>
  <si>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</si>
  <si>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</si>
  <si>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</si>
  <si>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</si>
  <si>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</si>
  <si>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</si>
  <si>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</si>
  <si>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</si>
  <si>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</si>
  <si>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</si>
  <si>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</si>
  <si>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</si>
  <si>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</si>
  <si>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</si>
  <si>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</si>
  <si>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</si>
  <si>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</si>
  <si>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</si>
  <si>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</si>
  <si>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</si>
  <si>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</si>
  <si>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</si>
  <si>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</si>
  <si>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</si>
  <si>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</si>
  <si>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</si>
  <si>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</si>
  <si>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</si>
  <si>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</si>
  <si>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</si>
  <si>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</si>
  <si>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</si>
  <si>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</si>
  <si>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</si>
  <si>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</si>
  <si>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</si>
  <si>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</si>
  <si>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</si>
  <si>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</si>
  <si>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</si>
  <si>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</si>
  <si>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</si>
  <si>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</si>
  <si>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</si>
  <si>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</si>
  <si>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</si>
  <si>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</si>
  <si>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</si>
  <si>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</si>
  <si>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</si>
  <si>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</si>
  <si>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</si>
  <si>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</si>
  <si>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</si>
  <si>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</si>
  <si>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</si>
  <si>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</si>
  <si>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</si>
  <si>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</si>
  <si>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</si>
  <si>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</si>
  <si>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</si>
  <si>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</si>
  <si>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</si>
  <si>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</si>
  <si>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</si>
  <si>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</si>
  <si>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</si>
  <si>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</si>
  <si>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</si>
  <si>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</si>
  <si>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</si>
  <si>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</si>
  <si>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</si>
  <si>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</si>
  <si>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</si>
  <si>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</si>
  <si>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</si>
  <si>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</si>
  <si>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</si>
  <si>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</si>
  <si>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</si>
  <si>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</si>
  <si>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</si>
  <si>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</si>
  <si>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</si>
  <si>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</si>
  <si>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</si>
  <si>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</si>
  <si>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</si>
  <si>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</si>
  <si>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</si>
  <si>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</si>
  <si>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</si>
  <si>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</si>
  <si>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</si>
  <si>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</si>
  <si>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</si>
  <si>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</si>
  <si>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</si>
  <si>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</si>
  <si>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</si>
  <si>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</si>
  <si>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</si>
  <si>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</si>
  <si>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</si>
  <si>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</si>
  <si>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</si>
  <si>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</si>
  <si>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</si>
  <si>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</si>
  <si>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</si>
  <si>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</si>
  <si>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</si>
  <si>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</si>
  <si>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</si>
  <si>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</si>
  <si>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</si>
  <si>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</si>
  <si>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</si>
  <si>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</si>
  <si>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</si>
  <si>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</si>
  <si>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</si>
  <si>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</si>
  <si>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</si>
  <si>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</si>
  <si>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</si>
  <si>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</si>
  <si>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</si>
  <si>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</si>
  <si>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</si>
  <si>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</si>
  <si>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</si>
  <si>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</si>
  <si>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</si>
  <si>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</si>
  <si>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</si>
  <si>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</si>
  <si>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</si>
  <si>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</si>
  <si>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</si>
  <si>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</si>
  <si>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</si>
  <si>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</si>
  <si>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</si>
  <si>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</si>
  <si>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</si>
  <si>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</si>
  <si>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</si>
  <si>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</si>
  <si>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</si>
  <si>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</si>
  <si>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</si>
  <si>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</si>
  <si>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</si>
  <si>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</si>
  <si>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</si>
  <si>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</si>
  <si>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</si>
  <si>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</si>
  <si>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</si>
  <si>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</si>
  <si>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</si>
  <si>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</si>
  <si>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</si>
  <si>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</si>
  <si>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</si>
  <si>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</si>
  <si>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</si>
  <si>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</si>
  <si>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</si>
  <si>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</si>
  <si>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</si>
  <si>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</si>
  <si>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</si>
  <si>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</si>
  <si>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</si>
  <si>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</si>
  <si>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</si>
  <si>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</si>
  <si>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</si>
  <si>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</si>
  <si>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</si>
  <si>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</si>
  <si>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</si>
  <si>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</si>
  <si>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</si>
  <si>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</si>
  <si>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</si>
  <si>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</si>
  <si>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</si>
  <si>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</si>
  <si>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</si>
  <si>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</si>
  <si>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</si>
  <si>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</si>
  <si>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</si>
  <si>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</si>
  <si>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</si>
  <si>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</si>
  <si>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</si>
  <si>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</si>
  <si>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</si>
  <si>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</si>
  <si>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</si>
  <si>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</si>
  <si>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</si>
  <si>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</si>
  <si>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</si>
  <si>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</si>
  <si>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</si>
  <si>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</si>
  <si>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</si>
  <si>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</si>
  <si>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</si>
  <si>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</si>
  <si>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</si>
  <si>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</si>
  <si>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</si>
  <si>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</si>
  <si>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</si>
  <si>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</si>
  <si>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</si>
  <si>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</si>
  <si>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</si>
  <si>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</si>
  <si>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</si>
  <si>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</si>
  <si>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</si>
  <si>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</si>
  <si>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</si>
  <si>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</si>
  <si>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</si>
  <si>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</si>
  <si>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</si>
  <si>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</si>
  <si>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</si>
  <si>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</si>
  <si>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</si>
  <si>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</si>
  <si>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</si>
  <si>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</si>
  <si>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</si>
  <si>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</si>
  <si>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</si>
  <si>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</si>
  <si>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</si>
  <si>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</si>
  <si>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</si>
  <si>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</si>
  <si>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</si>
  <si>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</si>
  <si>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</si>
  <si>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</si>
  <si>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</si>
  <si>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</si>
  <si>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</si>
  <si>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</si>
  <si>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</si>
  <si>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</si>
  <si>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</si>
  <si>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</si>
  <si>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</si>
  <si>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</si>
  <si>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</si>
  <si>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</si>
  <si>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</si>
  <si>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</si>
  <si>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</si>
  <si>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</si>
  <si>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</si>
  <si>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</si>
  <si>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</si>
  <si>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</si>
  <si>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</si>
  <si>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</si>
  <si>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</si>
  <si>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</si>
  <si>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</si>
  <si>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</si>
  <si>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</si>
  <si>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</si>
  <si>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</si>
  <si>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</si>
  <si>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</si>
  <si>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</si>
  <si>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</si>
  <si>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</si>
  <si>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</si>
  <si>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</si>
  <si>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</si>
  <si>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</si>
  <si>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</si>
  <si>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</si>
  <si>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</si>
  <si>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</si>
  <si>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</si>
  <si>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</si>
  <si>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</si>
  <si>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</si>
  <si>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</si>
  <si>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</si>
  <si>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</si>
  <si>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</si>
  <si>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</si>
  <si>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</si>
  <si>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</si>
  <si>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</si>
  <si>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</si>
  <si>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</si>
  <si>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</si>
  <si>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</si>
  <si>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</si>
  <si>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</si>
  <si>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</si>
  <si>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</si>
  <si>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</si>
  <si>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</si>
  <si>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</si>
  <si>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</si>
  <si>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</si>
  <si>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</si>
  <si>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</si>
  <si>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</si>
  <si>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</si>
  <si>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</si>
  <si>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</si>
  <si>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</si>
  <si>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</si>
  <si>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</si>
  <si>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</si>
  <si>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</si>
  <si>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</si>
  <si>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</si>
  <si>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</si>
  <si>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</si>
  <si>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</si>
  <si>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</si>
  <si>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</si>
  <si>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</si>
  <si>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</si>
  <si>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</si>
  <si>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</si>
  <si>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</si>
  <si>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</si>
  <si>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</si>
  <si>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</si>
  <si>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</si>
  <si>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</si>
  <si>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</si>
  <si>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</si>
  <si>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</si>
  <si>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</si>
  <si>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</si>
  <si>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</si>
  <si>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</si>
  <si>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</si>
  <si>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</si>
  <si>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</si>
  <si>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</si>
  <si>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</si>
  <si>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</si>
  <si>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</si>
  <si>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</si>
  <si>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</si>
  <si>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</si>
  <si>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</si>
  <si>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</si>
  <si>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</si>
  <si>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</si>
  <si>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</si>
  <si>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</si>
  <si>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</si>
  <si>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</si>
  <si>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</si>
  <si>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</si>
  <si>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</si>
  <si>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</si>
  <si>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</si>
  <si>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</si>
  <si>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</si>
  <si>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</si>
  <si>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</si>
  <si>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</si>
  <si>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</si>
  <si>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</si>
  <si>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</si>
  <si>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</si>
  <si>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</si>
  <si>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</si>
  <si>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</si>
  <si>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</si>
  <si>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</si>
  <si>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</si>
  <si>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</si>
  <si>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</si>
  <si>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</si>
  <si>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</si>
  <si>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</si>
  <si>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</si>
  <si>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</si>
  <si>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</si>
  <si>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</si>
  <si>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</si>
  <si>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</si>
  <si>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</si>
  <si>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</si>
  <si>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</si>
  <si>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</si>
  <si>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</si>
  <si>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</si>
  <si>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</si>
  <si>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</si>
  <si>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</si>
  <si>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</si>
  <si>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</si>
  <si>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</si>
  <si>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</si>
  <si>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</si>
  <si>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</si>
  <si>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</si>
  <si>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</si>
  <si>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</si>
  <si>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</si>
  <si>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</si>
  <si>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</si>
  <si>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</si>
  <si>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</si>
  <si>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</si>
  <si>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</si>
  <si>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</si>
  <si>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</si>
  <si>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</si>
  <si>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</si>
  <si>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</si>
  <si>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</si>
  <si>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</si>
  <si>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</si>
  <si>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</si>
  <si>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</si>
  <si>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</si>
  <si>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</si>
  <si>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</si>
  <si>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</si>
  <si>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</si>
  <si>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</si>
  <si>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</si>
  <si>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</si>
  <si>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</si>
  <si>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</si>
  <si>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</si>
  <si>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</si>
  <si>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</si>
  <si>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</si>
  <si>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</si>
  <si>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</si>
  <si>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</si>
  <si>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</si>
  <si>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</si>
  <si>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</si>
  <si>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</si>
  <si>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</si>
  <si>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</si>
  <si>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</si>
  <si>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</si>
  <si>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</si>
  <si>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</si>
  <si>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</si>
  <si>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</si>
  <si>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</si>
  <si>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</si>
  <si>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</si>
  <si>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</si>
  <si>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</si>
  <si>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</si>
  <si>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</si>
  <si>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</si>
  <si>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</si>
  <si>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</si>
  <si>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</si>
  <si>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</si>
  <si>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</si>
  <si>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</si>
  <si>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</si>
  <si>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</si>
  <si>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</si>
  <si>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</si>
  <si>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</si>
  <si>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</si>
  <si>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</si>
  <si>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</si>
  <si>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</si>
  <si>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</si>
  <si>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</si>
  <si>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</si>
  <si>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</si>
  <si>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</si>
  <si>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</si>
  <si>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</si>
  <si>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</si>
  <si>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</si>
  <si>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</si>
  <si>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</si>
  <si>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</si>
  <si>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</si>
  <si>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</si>
  <si>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</si>
  <si>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</si>
  <si>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</si>
  <si>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</si>
  <si>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</si>
  <si>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</si>
  <si>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</si>
  <si>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</si>
  <si>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</si>
  <si>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</si>
  <si>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</si>
  <si>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</si>
  <si>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</si>
  <si>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</si>
  <si>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</si>
  <si>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</si>
  <si>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</si>
  <si>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</si>
  <si>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</si>
  <si>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</si>
  <si>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</si>
  <si>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</si>
  <si>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</si>
  <si>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</si>
  <si>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</si>
  <si>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</si>
  <si>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</si>
  <si>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</si>
  <si>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</si>
  <si>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</si>
  <si>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</si>
  <si>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</si>
  <si>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</si>
  <si>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</si>
  <si>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</si>
  <si>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</si>
  <si>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</si>
  <si>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</si>
  <si>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</si>
  <si>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</si>
  <si>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</si>
  <si>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</si>
  <si>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</si>
  <si>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</si>
  <si>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</si>
  <si>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</si>
  <si>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</si>
  <si>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</si>
  <si>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</si>
  <si>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</si>
  <si>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</si>
  <si>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</si>
  <si>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</si>
  <si>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</si>
  <si>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</si>
  <si>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</si>
  <si>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</si>
  <si>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</si>
  <si>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</si>
  <si>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</si>
  <si>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</si>
  <si>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</si>
  <si>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</si>
  <si>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</si>
  <si>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</si>
  <si>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</si>
  <si>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</si>
  <si>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</si>
  <si>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</si>
  <si>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</si>
  <si>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</si>
  <si>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</si>
  <si>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</si>
  <si>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</si>
  <si>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</si>
  <si>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</si>
  <si>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</si>
  <si>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</si>
  <si>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</si>
  <si>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</si>
  <si>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</si>
  <si>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</si>
  <si>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</si>
  <si>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</si>
  <si>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</si>
  <si>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</si>
  <si>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</si>
  <si>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</si>
  <si>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</si>
  <si>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</si>
  <si>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</si>
  <si>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</si>
  <si>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</si>
  <si>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</si>
  <si>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</si>
  <si>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</si>
  <si>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</si>
  <si>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</si>
  <si>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</si>
  <si>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</si>
  <si>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</si>
  <si>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</si>
  <si>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</si>
  <si>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</si>
  <si>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</si>
  <si>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</si>
  <si>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</si>
  <si>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</si>
  <si>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</si>
  <si>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</si>
  <si>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</si>
  <si>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</si>
  <si>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</si>
  <si>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</si>
  <si>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</si>
  <si>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</si>
  <si>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</si>
  <si>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</si>
  <si>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</si>
  <si>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</si>
  <si>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</si>
  <si>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</si>
  <si>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</si>
  <si>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</si>
  <si>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</si>
  <si>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</si>
  <si>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</si>
  <si>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</si>
  <si>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</si>
  <si>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</si>
  <si>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</si>
  <si>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</si>
  <si>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</si>
  <si>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</si>
  <si>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</si>
  <si>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</si>
  <si>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</si>
  <si>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</si>
  <si>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</si>
  <si>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</si>
  <si>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</si>
  <si>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</si>
  <si>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</si>
  <si>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</si>
  <si>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</si>
  <si>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</si>
  <si>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</si>
  <si>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</si>
  <si>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</si>
  <si>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</si>
  <si>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</si>
  <si>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</si>
  <si>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</si>
  <si>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</si>
  <si>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</si>
  <si>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</si>
  <si>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</si>
  <si>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</si>
  <si>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</si>
  <si>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</si>
  <si>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</si>
  <si>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</si>
  <si>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</si>
  <si>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</si>
  <si>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</si>
  <si>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</si>
  <si>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</si>
  <si>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</si>
  <si>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</si>
  <si>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</si>
  <si>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</si>
  <si>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</si>
  <si>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</si>
  <si>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</si>
  <si>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</si>
  <si>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</si>
  <si>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</si>
  <si>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</si>
  <si>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</si>
  <si>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</si>
  <si>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</si>
  <si>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</si>
  <si>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</si>
  <si>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</si>
  <si>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</si>
  <si>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</si>
  <si>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</si>
  <si>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</si>
  <si>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</si>
  <si>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</si>
  <si>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</si>
  <si>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</si>
  <si>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</si>
  <si>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</si>
  <si>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</si>
  <si>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</si>
  <si>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</si>
  <si>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</si>
  <si>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</si>
  <si>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</si>
  <si>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</si>
  <si>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</si>
  <si>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</si>
  <si>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</si>
  <si>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</si>
  <si>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</si>
  <si>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</si>
  <si>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</si>
  <si>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</si>
  <si>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</si>
  <si>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</si>
  <si>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</si>
  <si>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</si>
  <si>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</si>
  <si>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</si>
  <si>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</si>
  <si>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</si>
  <si>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</si>
  <si>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</si>
  <si>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</si>
  <si>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</si>
  <si>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</si>
  <si>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</si>
  <si>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</si>
  <si>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</si>
  <si>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</si>
  <si>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</si>
  <si>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</si>
  <si>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</si>
  <si>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</si>
  <si>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</si>
  <si>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</si>
  <si>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</si>
  <si>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</si>
  <si>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</si>
  <si>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</si>
  <si>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</si>
  <si>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</si>
  <si>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</si>
  <si>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</si>
  <si>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</si>
  <si>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</si>
  <si>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</si>
  <si>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</si>
  <si>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</si>
  <si>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</si>
  <si>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</si>
  <si>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</si>
  <si>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</si>
  <si>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</si>
  <si>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</si>
  <si>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</si>
  <si>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</si>
  <si>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</si>
  <si>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</si>
  <si>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</si>
  <si>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</si>
  <si>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</si>
  <si>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</si>
  <si>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</si>
  <si>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</si>
  <si>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</si>
  <si>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</si>
  <si>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</si>
  <si>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</si>
  <si>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</si>
  <si>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</si>
  <si>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</si>
  <si>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</si>
  <si>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</si>
  <si>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</si>
  <si>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</si>
  <si>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</si>
  <si>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</si>
  <si>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</si>
  <si>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</si>
  <si>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</si>
  <si>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</si>
  <si>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</si>
  <si>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</si>
  <si>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</si>
  <si>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</si>
  <si>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</si>
  <si>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</si>
  <si>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</si>
  <si>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</si>
  <si>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</si>
  <si>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</si>
  <si>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</si>
  <si>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</si>
  <si>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</si>
  <si>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</si>
  <si>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</si>
  <si>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</si>
  <si>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</si>
  <si>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</si>
  <si>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</si>
  <si>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</si>
  <si>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</si>
  <si>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</si>
  <si>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</si>
  <si>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</si>
  <si>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</si>
  <si>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</si>
  <si>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</si>
  <si>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</si>
  <si>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</si>
  <si>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</si>
  <si>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</si>
  <si>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</si>
  <si>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</si>
  <si>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</si>
  <si>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</si>
  <si>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</si>
  <si>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</si>
  <si>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</si>
  <si>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</si>
  <si>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</si>
  <si>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</si>
  <si>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</si>
  <si>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</si>
  <si>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</si>
  <si>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</si>
  <si>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</si>
  <si>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</si>
  <si>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</si>
  <si>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</si>
  <si>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</si>
  <si>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</si>
  <si>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</si>
  <si>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</si>
  <si>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</si>
  <si>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</si>
  <si>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</si>
  <si>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</si>
  <si>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</si>
  <si>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</si>
  <si>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</si>
  <si>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</si>
  <si>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</si>
  <si>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</si>
  <si>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</si>
  <si>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</si>
  <si>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</si>
  <si>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</si>
  <si>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</si>
  <si>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</si>
  <si>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</si>
  <si>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</si>
  <si>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</si>
  <si>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</si>
  <si>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</si>
  <si>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</si>
  <si>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</si>
  <si>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</si>
  <si>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</si>
  <si>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</si>
  <si>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</si>
  <si>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</si>
  <si>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</si>
  <si>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</si>
  <si>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</si>
  <si>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</si>
  <si>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</si>
  <si>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</si>
  <si>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</si>
  <si>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</si>
  <si>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</si>
  <si>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</si>
  <si>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</si>
  <si>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</si>
  <si>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</si>
  <si>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</si>
  <si>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</si>
  <si>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</si>
  <si>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</si>
  <si>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</si>
  <si>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</si>
  <si>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</si>
  <si>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</si>
  <si>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</si>
  <si>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</si>
  <si>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</si>
  <si>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</si>
  <si>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</si>
  <si>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</si>
  <si>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</si>
  <si>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</si>
  <si>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</si>
  <si>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</si>
  <si>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</si>
  <si>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</si>
  <si>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</si>
  <si>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</si>
  <si>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</si>
  <si>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</si>
  <si>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</si>
  <si>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</si>
  <si>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</si>
  <si>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</si>
  <si>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</si>
  <si>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</si>
  <si>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</si>
  <si>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</si>
  <si>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</si>
  <si>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</si>
  <si>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</si>
  <si>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</si>
  <si>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</si>
  <si>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</si>
  <si>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</si>
  <si>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</si>
  <si>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</si>
  <si>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</si>
  <si>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</si>
  <si>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</si>
  <si>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</si>
  <si>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</si>
  <si>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</si>
  <si>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</si>
  <si>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</si>
  <si>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</si>
  <si>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</si>
  <si>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</si>
  <si>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</si>
  <si>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</si>
  <si>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</si>
  <si>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</si>
  <si>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</si>
  <si>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</si>
  <si>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</si>
  <si>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</si>
  <si>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</si>
  <si>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</si>
  <si>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</si>
  <si>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</si>
  <si>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</si>
  <si>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</si>
  <si>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</si>
  <si>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</si>
  <si>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</si>
  <si>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</si>
  <si>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</si>
  <si>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</si>
  <si>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</si>
  <si>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</si>
  <si>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</si>
  <si>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</si>
  <si>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</si>
  <si>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</si>
  <si>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</si>
  <si>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</si>
  <si>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</si>
  <si>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</si>
  <si>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</si>
  <si>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</si>
  <si>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</si>
  <si>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</si>
  <si>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</si>
  <si>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</si>
  <si>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</si>
  <si>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</si>
  <si>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</si>
  <si>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</si>
  <si>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</si>
  <si>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</si>
  <si>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</si>
  <si>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</si>
  <si>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</si>
  <si>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</si>
  <si>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</si>
  <si>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</si>
  <si>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</si>
  <si>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</si>
  <si>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</si>
  <si>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</si>
  <si>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</si>
  <si>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</si>
  <si>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</si>
  <si>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</si>
  <si>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</si>
  <si>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</si>
  <si>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</si>
  <si>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</si>
  <si>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</si>
  <si>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</si>
  <si>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</si>
  <si>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</si>
  <si>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</si>
  <si>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</si>
  <si>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</si>
  <si>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</si>
  <si>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</si>
  <si>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</si>
  <si>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</si>
  <si>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</si>
  <si>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</si>
  <si>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</si>
  <si>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</si>
  <si>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</si>
  <si>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</si>
  <si>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</si>
  <si>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</si>
  <si>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</si>
  <si>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</si>
  <si>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</si>
  <si>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</si>
  <si>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</si>
  <si>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</si>
  <si>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</si>
  <si>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</si>
  <si>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</si>
  <si>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</si>
  <si>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</si>
  <si>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</si>
  <si>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</si>
  <si>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</si>
  <si>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</si>
  <si>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</si>
  <si>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</si>
  <si>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</si>
  <si>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</si>
  <si>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</si>
  <si>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</si>
  <si>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</si>
  <si>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</si>
  <si>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</si>
  <si>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</si>
  <si>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</si>
  <si>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</si>
  <si>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</si>
  <si>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</si>
  <si>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</si>
  <si>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</si>
  <si>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</si>
  <si>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</si>
  <si>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</si>
  <si>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</si>
  <si>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</si>
  <si>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</si>
  <si>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</si>
  <si>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</si>
  <si>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</si>
  <si>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</si>
  <si>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</si>
  <si>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</si>
  <si>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</si>
  <si>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</si>
  <si>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</si>
  <si>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</si>
  <si>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</si>
  <si>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</si>
  <si>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</si>
  <si>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</si>
  <si>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</si>
  <si>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</si>
  <si>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</si>
  <si>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</si>
  <si>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</si>
  <si>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</si>
  <si>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</si>
  <si>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</si>
  <si>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</si>
  <si>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</si>
  <si>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</si>
  <si>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</si>
  <si>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</si>
  <si>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</si>
  <si>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</si>
  <si>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</si>
  <si>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</si>
  <si>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</si>
  <si>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</si>
  <si>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</si>
  <si>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</si>
  <si>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</si>
  <si>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</si>
  <si>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</si>
  <si>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</si>
  <si>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</si>
  <si>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</si>
  <si>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</si>
  <si>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</si>
  <si>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</si>
  <si>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</si>
  <si>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</si>
  <si>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</si>
  <si>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</si>
  <si>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</si>
  <si>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</si>
  <si>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</si>
  <si>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</si>
  <si>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</si>
  <si>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</si>
  <si>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</si>
  <si>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</si>
  <si>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</si>
  <si>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</si>
  <si>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</si>
  <si>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</si>
  <si>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</si>
  <si>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</si>
  <si>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</si>
  <si>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</si>
  <si>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</si>
  <si>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</si>
  <si>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</si>
  <si>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</si>
  <si>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</si>
  <si>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</si>
  <si>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</si>
  <si>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</si>
  <si>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</si>
  <si>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</si>
  <si>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</si>
  <si>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</si>
  <si>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</si>
  <si>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</si>
  <si>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</si>
  <si>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</si>
  <si>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</si>
  <si>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</si>
  <si>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</si>
  <si>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</si>
  <si>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</si>
  <si>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</si>
  <si>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</si>
  <si>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</si>
  <si>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</si>
  <si>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</si>
  <si>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</si>
  <si>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</si>
  <si>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</si>
  <si>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</si>
  <si>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</si>
  <si>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</si>
  <si>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</si>
  <si>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</si>
  <si>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</si>
  <si>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</si>
  <si>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</si>
  <si>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</si>
  <si>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</si>
  <si>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</si>
  <si>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</si>
  <si>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</si>
  <si>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</si>
  <si>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</si>
  <si>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</si>
  <si>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</si>
  <si>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</si>
  <si>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</si>
  <si>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</si>
  <si>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</si>
  <si>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</si>
  <si>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</si>
  <si>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</si>
  <si>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</si>
  <si>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</si>
  <si>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</si>
  <si>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</si>
  <si>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</si>
  <si>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</si>
  <si>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</si>
  <si>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</si>
  <si>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</si>
  <si>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</si>
  <si>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</si>
  <si>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</si>
  <si>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</si>
  <si>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</si>
  <si>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</si>
  <si>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</si>
  <si>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</si>
  <si>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</si>
  <si>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</si>
  <si>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</si>
  <si>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</si>
  <si>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</si>
  <si>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</si>
  <si>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</si>
  <si>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</si>
  <si>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</si>
  <si>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</si>
  <si>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</si>
  <si>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</si>
  <si>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</si>
  <si>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</si>
  <si>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</si>
  <si>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</si>
  <si>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</si>
  <si>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</si>
  <si>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</si>
  <si>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</si>
  <si>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</si>
  <si>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</si>
  <si>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</si>
  <si>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</si>
  <si>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</si>
  <si>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</si>
  <si>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</si>
  <si>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</si>
  <si>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</si>
  <si>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</si>
  <si>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</si>
  <si>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</si>
  <si>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</si>
  <si>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</si>
  <si>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</si>
  <si>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</si>
  <si>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</si>
  <si>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</si>
  <si>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</si>
  <si>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</si>
  <si>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</si>
  <si>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</si>
  <si>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</si>
  <si>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</si>
  <si>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</si>
  <si>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</si>
  <si>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</si>
  <si>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</si>
  <si>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</si>
  <si>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</si>
  <si>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</si>
  <si>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</si>
  <si>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</si>
  <si>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</si>
  <si>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</si>
  <si>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</si>
  <si>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</si>
  <si>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</si>
  <si>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</si>
  <si>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</si>
  <si>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</si>
  <si>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</si>
  <si>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</si>
  <si>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</si>
  <si>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</si>
  <si>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</si>
  <si>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</si>
  <si>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</si>
  <si>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</si>
  <si>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</si>
  <si>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</si>
  <si>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</si>
  <si>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</si>
  <si>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</si>
  <si>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</si>
  <si>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</si>
  <si>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</si>
  <si>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</si>
  <si>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</si>
  <si>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</si>
  <si>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</si>
  <si>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</si>
  <si>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</si>
  <si>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</si>
  <si>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</si>
  <si>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</si>
  <si>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</si>
  <si>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</si>
  <si>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</si>
  <si>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</si>
  <si>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</si>
  <si>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</si>
  <si>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</si>
  <si>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</si>
  <si>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</si>
  <si>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</si>
  <si>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</si>
  <si>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</si>
  <si>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</si>
  <si>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</si>
  <si>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</si>
  <si>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</si>
  <si>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</si>
  <si>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</si>
  <si>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</si>
  <si>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</si>
  <si>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</si>
  <si>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</si>
  <si>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</si>
  <si>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</si>
  <si>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</si>
  <si>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</si>
  <si>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</si>
  <si>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</si>
  <si>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</si>
  <si>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</si>
  <si>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</si>
  <si>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</si>
  <si>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</si>
  <si>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</si>
  <si>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</si>
  <si>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</si>
  <si>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</si>
  <si>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</si>
  <si>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</si>
  <si>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</si>
  <si>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</si>
  <si>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</si>
  <si>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</si>
  <si>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</si>
  <si>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</si>
  <si>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</si>
  <si>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</si>
  <si>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</si>
  <si>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</si>
  <si>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</si>
  <si>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</si>
  <si>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</si>
  <si>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</si>
  <si>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</si>
  <si>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</si>
  <si>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</si>
  <si>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</si>
  <si>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</si>
  <si>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</si>
  <si>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</si>
  <si>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</si>
  <si>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</si>
  <si>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</si>
  <si>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</si>
  <si>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</si>
  <si>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</si>
  <si>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</si>
  <si>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</si>
  <si>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</si>
  <si>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</si>
  <si>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</si>
  <si>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</si>
  <si>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</si>
  <si>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</si>
  <si>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</si>
  <si>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</si>
  <si>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</si>
  <si>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</si>
  <si>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</si>
  <si>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</si>
  <si>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</si>
  <si>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</si>
  <si>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</si>
  <si>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</si>
  <si>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</si>
  <si>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</si>
  <si>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</si>
  <si>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</si>
  <si>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</si>
  <si>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</si>
  <si>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</si>
  <si>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</si>
  <si>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</si>
  <si>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</si>
  <si>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</si>
  <si>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</si>
  <si>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</si>
  <si>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</si>
  <si>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</si>
  <si>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</si>
  <si>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</si>
  <si>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</si>
  <si>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</si>
  <si>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</si>
  <si>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</si>
  <si>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</si>
  <si>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</si>
  <si>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</si>
  <si>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</si>
  <si>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</si>
  <si>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</si>
  <si>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</si>
  <si>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</si>
  <si>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</si>
  <si>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</si>
  <si>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</si>
  <si>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</si>
  <si>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</si>
  <si>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</si>
  <si>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</si>
  <si>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</si>
  <si>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</si>
  <si>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</si>
  <si>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</si>
  <si>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</si>
  <si>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</si>
  <si>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</si>
  <si>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</si>
  <si>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</si>
  <si>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</si>
  <si>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</si>
  <si>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</si>
  <si>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</si>
  <si>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</si>
  <si>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</si>
  <si>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</si>
  <si>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</si>
  <si>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</si>
  <si>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</si>
  <si>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</si>
  <si>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</si>
  <si>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</si>
  <si>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</si>
  <si>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</si>
  <si>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</si>
  <si>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</si>
  <si>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</si>
  <si>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</si>
  <si>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</si>
  <si>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</si>
  <si>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</si>
  <si>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</si>
  <si>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</si>
  <si>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</si>
  <si>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</si>
  <si>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</si>
  <si>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</si>
  <si>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</si>
  <si>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</si>
  <si>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</si>
  <si>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</si>
  <si>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</si>
  <si>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</si>
  <si>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</si>
  <si>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</si>
  <si>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</si>
  <si>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</si>
  <si>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</si>
  <si>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</si>
  <si>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</si>
  <si>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</si>
  <si>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</si>
  <si>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</si>
  <si>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</si>
  <si>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</si>
  <si>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</si>
  <si>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</si>
  <si>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</si>
  <si>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</si>
  <si>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</si>
  <si>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</si>
  <si>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</si>
  <si>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</si>
  <si>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</si>
  <si>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</si>
  <si>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</si>
  <si>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</si>
  <si>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</si>
  <si>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</si>
  <si>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</si>
  <si>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</si>
  <si>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</si>
  <si>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</si>
  <si>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</si>
  <si>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</si>
  <si>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</si>
  <si>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</si>
  <si>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</si>
  <si>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</si>
  <si>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</si>
  <si>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</si>
  <si>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</si>
  <si>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</si>
  <si>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</si>
  <si>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</si>
  <si>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</si>
  <si>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</si>
  <si>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</si>
  <si>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</si>
  <si>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</si>
  <si>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</si>
  <si>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</si>
  <si>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</si>
  <si>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</si>
  <si>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</si>
  <si>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</si>
  <si>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</si>
  <si>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</si>
  <si>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</si>
  <si>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</si>
  <si>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</si>
  <si>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</si>
  <si>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</si>
  <si>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</si>
  <si>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</si>
  <si>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</si>
  <si>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</si>
  <si>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</si>
  <si>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</si>
  <si>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</si>
  <si>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</si>
  <si>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</si>
  <si>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</si>
  <si>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</si>
  <si>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</si>
  <si>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</si>
  <si>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</si>
  <si>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</si>
  <si>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</si>
  <si>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</si>
  <si>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</si>
  <si>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</si>
  <si>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</si>
  <si>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</si>
  <si>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</si>
  <si>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</si>
  <si>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</si>
  <si>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</si>
  <si>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</si>
  <si>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</si>
  <si>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</si>
  <si>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</si>
  <si>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</si>
  <si>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</si>
  <si>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</si>
  <si>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</si>
  <si>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</si>
  <si>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</si>
  <si>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</si>
  <si>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</si>
  <si>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</si>
  <si>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</si>
  <si>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</si>
  <si>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</si>
  <si>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</si>
  <si>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</si>
  <si>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</si>
  <si>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</si>
  <si>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</si>
  <si>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</si>
  <si>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</si>
  <si>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</si>
  <si>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</si>
  <si>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</si>
  <si>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</si>
  <si>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</si>
  <si>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</si>
  <si>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</si>
  <si>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</si>
  <si>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</si>
  <si>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</si>
  <si>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</si>
  <si>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</si>
  <si>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</si>
  <si>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</si>
  <si>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</si>
  <si>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</si>
  <si>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</si>
  <si>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</si>
  <si>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</si>
  <si>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</si>
  <si>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</si>
  <si>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</si>
  <si>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</si>
  <si>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</si>
  <si>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</si>
  <si>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</si>
  <si>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</si>
  <si>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</si>
  <si>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</si>
  <si>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</si>
  <si>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</si>
  <si>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</si>
  <si>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</si>
  <si>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</si>
  <si>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</si>
  <si>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</si>
  <si>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</si>
  <si>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</si>
  <si>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</si>
  <si>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</si>
  <si>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</si>
  <si>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</si>
  <si>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</si>
  <si>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</si>
  <si>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</si>
  <si>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</si>
  <si>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</si>
  <si>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</si>
  <si>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</si>
  <si>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</si>
  <si>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</si>
  <si>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</si>
  <si>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</si>
  <si>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</si>
  <si>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</si>
  <si>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</si>
  <si>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</si>
  <si>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</si>
  <si>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</si>
  <si>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</si>
  <si>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</si>
  <si>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</si>
  <si>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</si>
  <si>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</si>
  <si>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</si>
  <si>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</si>
  <si>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</si>
  <si>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</si>
  <si>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</si>
  <si>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</si>
  <si>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</si>
  <si>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</si>
  <si>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</si>
  <si>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</si>
  <si>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</si>
  <si>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</si>
  <si>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</si>
  <si>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</si>
  <si>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</si>
  <si>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</si>
  <si>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</si>
  <si>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</si>
  <si>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</si>
  <si>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</si>
  <si>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</si>
  <si>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</si>
  <si>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</si>
  <si>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</si>
  <si>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</si>
  <si>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</si>
  <si>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</si>
  <si>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</si>
  <si>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</si>
  <si>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</si>
  <si>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</si>
  <si>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</si>
  <si>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</si>
  <si>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</si>
  <si>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</si>
  <si>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</si>
  <si>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</si>
  <si>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</si>
  <si>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</si>
  <si>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</si>
  <si>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</si>
  <si>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</si>
  <si>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</si>
  <si>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</si>
  <si>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</si>
  <si>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</si>
  <si>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</si>
  <si>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</si>
  <si>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</si>
  <si>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</si>
  <si>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</si>
  <si>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</si>
  <si>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</si>
  <si>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</si>
  <si>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</si>
  <si>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</si>
  <si>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</si>
  <si>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</si>
  <si>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</si>
  <si>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</si>
  <si>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</si>
  <si>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</si>
  <si>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</si>
  <si>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</si>
  <si>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</si>
  <si>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</si>
  <si>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</si>
  <si>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</si>
  <si>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</si>
  <si>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</si>
  <si>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</si>
  <si>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</si>
  <si>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</si>
  <si>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</si>
  <si>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</si>
  <si>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</si>
  <si>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</si>
  <si>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</si>
  <si>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</si>
  <si>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</si>
  <si>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</si>
  <si>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</si>
  <si>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</si>
  <si>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</si>
  <si>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</si>
  <si>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</si>
  <si>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</si>
  <si>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</si>
  <si>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</si>
  <si>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</si>
  <si>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</si>
  <si>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</si>
  <si>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</si>
  <si>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</si>
  <si>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</si>
  <si>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</si>
  <si>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</si>
  <si>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</si>
  <si>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</si>
  <si>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</si>
  <si>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</si>
  <si>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</si>
  <si>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</si>
  <si>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</si>
  <si>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</si>
  <si>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</si>
  <si>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</si>
  <si>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</si>
  <si>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</si>
  <si>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</si>
  <si>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</si>
  <si>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</si>
  <si>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</si>
  <si>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</si>
  <si>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</si>
  <si>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</si>
  <si>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</si>
  <si>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</si>
  <si>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</si>
  <si>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</si>
  <si>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</si>
  <si>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</si>
  <si>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</si>
  <si>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</si>
  <si>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</si>
  <si>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</si>
  <si>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</si>
  <si>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</si>
  <si>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</si>
  <si>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</si>
  <si>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</si>
  <si>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</si>
  <si>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</si>
  <si>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</si>
  <si>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</si>
  <si>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</si>
  <si>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</si>
  <si>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</si>
  <si>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</si>
  <si>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</si>
  <si>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</si>
  <si>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</si>
  <si>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</si>
  <si>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</si>
  <si>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</si>
  <si>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</si>
  <si>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</si>
  <si>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</si>
  <si>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</si>
  <si>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</si>
  <si>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</si>
  <si>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</si>
  <si>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</si>
  <si>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</si>
  <si>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</si>
  <si>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</si>
  <si>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</si>
  <si>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</si>
  <si>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</si>
  <si>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</si>
  <si>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</si>
  <si>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</si>
  <si>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</si>
  <si>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</si>
  <si>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</si>
  <si>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</si>
  <si>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</si>
  <si>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</si>
  <si>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</si>
  <si>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</si>
  <si>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</si>
  <si>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</si>
  <si>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</si>
  <si>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</si>
  <si>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</si>
  <si>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</si>
  <si>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</si>
  <si>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</si>
  <si>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</si>
  <si>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</si>
  <si>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</si>
  <si>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</si>
  <si>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</si>
  <si>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</si>
  <si>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</si>
  <si>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</si>
  <si>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</si>
  <si>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</si>
  <si>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</si>
  <si>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</si>
  <si>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</si>
  <si>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</si>
  <si>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</si>
  <si>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</si>
  <si>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</si>
  <si>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</si>
  <si>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</si>
  <si>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</si>
  <si>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</si>
  <si>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</si>
  <si>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</si>
  <si>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</si>
  <si>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</si>
  <si>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</si>
  <si>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</si>
  <si>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</si>
  <si>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</si>
  <si>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</si>
  <si>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</si>
  <si>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</si>
  <si>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</si>
  <si>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</si>
  <si>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</si>
  <si>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</si>
  <si>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</si>
  <si>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</si>
  <si>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</si>
  <si>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</si>
  <si>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</si>
  <si>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</si>
  <si>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</si>
  <si>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</si>
  <si>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</si>
  <si>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</si>
  <si>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</si>
  <si>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</si>
  <si>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</si>
  <si>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</si>
  <si>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</si>
  <si>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</si>
  <si>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</si>
  <si>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</si>
  <si>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</si>
  <si>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</si>
  <si>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</si>
  <si>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</si>
  <si>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</si>
  <si>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</si>
  <si>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</si>
  <si>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</si>
  <si>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</si>
  <si>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</si>
  <si>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</si>
  <si>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</si>
  <si>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</si>
  <si>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</si>
  <si>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</si>
  <si>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</si>
  <si>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</si>
  <si>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</si>
  <si>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</si>
  <si>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</si>
  <si>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</si>
  <si>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</si>
  <si>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</si>
  <si>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</si>
  <si>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</si>
  <si>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</si>
  <si>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</si>
  <si>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</si>
  <si>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</si>
  <si>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</si>
  <si>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</si>
  <si>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</si>
  <si>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</si>
  <si>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</si>
  <si>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</si>
  <si>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</si>
  <si>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</si>
  <si>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</si>
  <si>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</si>
  <si>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</si>
  <si>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</si>
  <si>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</si>
  <si>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</si>
  <si>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</si>
  <si>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</si>
  <si>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</si>
  <si>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</si>
  <si>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</si>
  <si>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</si>
  <si>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</si>
  <si>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</si>
  <si>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</si>
  <si>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</si>
  <si>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</si>
  <si>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</si>
  <si>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</si>
  <si>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</si>
  <si>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</si>
  <si>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</si>
  <si>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</si>
  <si>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</si>
  <si>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</si>
  <si>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</si>
  <si>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</si>
  <si>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</si>
  <si>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</si>
  <si>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</si>
  <si>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</si>
  <si>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</si>
  <si>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</si>
  <si>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</si>
  <si>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</si>
  <si>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</si>
  <si>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</si>
  <si>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</si>
  <si>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</si>
  <si>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</si>
  <si>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</si>
  <si>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</si>
  <si>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</si>
  <si>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</si>
  <si>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</si>
  <si>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</si>
  <si>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</si>
  <si>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</si>
  <si>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</si>
  <si>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</si>
  <si>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</si>
  <si>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</si>
  <si>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</si>
  <si>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</si>
  <si>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</si>
  <si>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</si>
  <si>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</si>
  <si>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</si>
  <si>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</si>
  <si>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</si>
  <si>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</si>
  <si>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</si>
  <si>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</si>
  <si>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</si>
  <si>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</si>
  <si>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</si>
  <si>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</si>
  <si>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</si>
  <si>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</si>
  <si>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</si>
  <si>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</si>
  <si>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</si>
  <si>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</si>
  <si>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</si>
  <si>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</si>
  <si>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</si>
  <si>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</si>
  <si>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</si>
  <si>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</si>
  <si>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</si>
  <si>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</si>
  <si>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</si>
  <si>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</si>
  <si>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</si>
  <si>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</si>
  <si>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</si>
  <si>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</si>
  <si>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</si>
  <si>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</si>
  <si>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</si>
  <si>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</si>
  <si>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</si>
  <si>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</si>
  <si>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</si>
  <si>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</si>
  <si>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</si>
  <si>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</si>
  <si>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</si>
  <si>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</si>
  <si>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</si>
  <si>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</si>
  <si>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</si>
  <si>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</si>
  <si>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</si>
  <si>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</si>
  <si>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</si>
  <si>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</si>
  <si>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</si>
  <si>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</si>
  <si>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</si>
  <si>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</si>
  <si>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</si>
  <si>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</si>
  <si>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</si>
  <si>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</si>
  <si>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</si>
  <si>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</si>
  <si>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</si>
  <si>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</si>
  <si>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</si>
  <si>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</si>
  <si>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</si>
  <si>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</si>
  <si>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</si>
  <si>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</si>
  <si>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</si>
  <si>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</si>
  <si>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</si>
  <si>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</si>
  <si>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</si>
  <si>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</si>
  <si>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</si>
  <si>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</si>
  <si>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</si>
  <si>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</si>
  <si>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</si>
  <si>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</si>
  <si>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</si>
  <si>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</si>
  <si>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</si>
  <si>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</si>
  <si>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</si>
  <si>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</si>
  <si>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</si>
  <si>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</si>
  <si>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</si>
  <si>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</si>
  <si>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</si>
  <si>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</si>
  <si>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</si>
  <si>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</si>
  <si>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</si>
  <si>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</si>
  <si>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</si>
  <si>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</si>
  <si>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</si>
  <si>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</si>
  <si>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</si>
  <si>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</si>
  <si>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</si>
  <si>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</si>
  <si>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</si>
  <si>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</si>
  <si>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</si>
  <si>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</si>
  <si>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</si>
  <si>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</si>
  <si>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</si>
  <si>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</si>
  <si>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</si>
  <si>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</si>
  <si>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</si>
  <si>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</si>
  <si>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</si>
  <si>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</si>
  <si>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</si>
  <si>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</si>
  <si>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</si>
  <si>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</si>
  <si>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</si>
  <si>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</si>
  <si>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</si>
  <si>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</si>
  <si>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</si>
  <si>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</si>
  <si>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</si>
  <si>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</si>
  <si>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</si>
  <si>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</si>
  <si>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</si>
  <si>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</si>
  <si>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</si>
  <si>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</si>
  <si>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</si>
  <si>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</si>
  <si>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</si>
  <si>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</si>
  <si>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</si>
  <si>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</si>
  <si>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</si>
  <si>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</si>
  <si>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</si>
  <si>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</si>
  <si>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</si>
  <si>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</si>
  <si>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</si>
  <si>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</si>
  <si>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</si>
  <si>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</si>
  <si>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</si>
  <si>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</si>
  <si>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</si>
  <si>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</si>
  <si>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</si>
  <si>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</si>
  <si>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</si>
  <si>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</si>
  <si>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</si>
  <si>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</si>
  <si>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</si>
  <si>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</si>
  <si>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</si>
  <si>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</si>
  <si>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</si>
  <si>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</si>
  <si>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</si>
  <si>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</si>
  <si>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</si>
  <si>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</si>
  <si>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</si>
  <si>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</si>
  <si>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</si>
  <si>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</si>
  <si>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</si>
  <si>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</si>
  <si>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</si>
  <si>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</si>
  <si>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</si>
  <si>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</si>
  <si>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</si>
  <si>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</si>
  <si>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</si>
  <si>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</si>
  <si>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</si>
  <si>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</si>
  <si>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</si>
  <si>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</si>
  <si>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</si>
  <si>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</si>
  <si>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</si>
  <si>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</si>
  <si>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</si>
  <si>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</si>
  <si>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</si>
  <si>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</si>
  <si>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</si>
  <si>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</si>
  <si>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</si>
  <si>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</si>
  <si>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</si>
  <si>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</si>
  <si>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</si>
  <si>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</si>
  <si>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</si>
  <si>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</si>
  <si>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</si>
  <si>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</si>
  <si>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</si>
  <si>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</si>
  <si>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</si>
  <si>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</si>
  <si>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</si>
  <si>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</si>
  <si>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</si>
  <si>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</si>
  <si>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</si>
  <si>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</si>
  <si>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</si>
  <si>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</si>
  <si>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</si>
  <si>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</si>
  <si>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</si>
  <si>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</si>
  <si>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</si>
  <si>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</si>
  <si>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</si>
  <si>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</si>
  <si>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</si>
  <si>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</si>
  <si>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</si>
  <si>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</si>
  <si>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</si>
  <si>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</si>
  <si>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</si>
  <si>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</si>
  <si>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</si>
  <si>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</si>
  <si>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</si>
  <si>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</si>
  <si>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</si>
  <si>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</si>
  <si>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</si>
  <si>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</si>
  <si>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</si>
  <si>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</si>
  <si>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</si>
  <si>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</si>
  <si>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</si>
  <si>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</si>
  <si>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</si>
  <si>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</si>
  <si>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</si>
  <si>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</si>
  <si>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</si>
  <si>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</si>
  <si>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</si>
  <si>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</si>
  <si>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</si>
  <si>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</si>
  <si>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</si>
  <si>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</si>
  <si>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</si>
  <si>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</si>
  <si>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</si>
  <si>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</si>
  <si>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</si>
  <si>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</si>
  <si>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</si>
  <si>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</si>
  <si>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</si>
  <si>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</si>
  <si>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</si>
  <si>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</si>
  <si>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</si>
  <si>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</si>
  <si>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</si>
  <si>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</si>
  <si>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</si>
  <si>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</si>
  <si>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</si>
  <si>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</si>
  <si>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</si>
  <si>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</si>
  <si>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</si>
  <si>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</si>
  <si>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</si>
  <si>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</si>
  <si>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</si>
  <si>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</si>
  <si>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</si>
  <si>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</si>
  <si>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</si>
  <si>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</si>
  <si>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</si>
  <si>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</si>
  <si>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</si>
  <si>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</si>
  <si>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</si>
  <si>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</si>
  <si>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</si>
  <si>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</si>
  <si>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</si>
  <si>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</si>
  <si>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</si>
  <si>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</si>
  <si>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</si>
  <si>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</si>
  <si>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</si>
  <si>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</si>
  <si>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</si>
  <si>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</si>
  <si>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</si>
  <si>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</si>
  <si>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</si>
  <si>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</si>
  <si>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</si>
  <si>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</si>
  <si>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</si>
  <si>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</si>
  <si>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</si>
  <si>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</si>
  <si>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</si>
  <si>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</si>
  <si>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</si>
  <si>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</si>
  <si>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</si>
  <si>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</si>
  <si>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</si>
  <si>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</si>
  <si>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</si>
  <si>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</si>
  <si>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</si>
  <si>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</si>
  <si>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</si>
  <si>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</si>
  <si>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</si>
  <si>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</si>
  <si>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</si>
  <si>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</si>
  <si>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</si>
  <si>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</si>
  <si>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</si>
  <si>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</si>
  <si>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</si>
  <si>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</si>
  <si>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</si>
  <si>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</si>
  <si>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</si>
  <si>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</si>
  <si>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</si>
  <si>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</si>
  <si>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</si>
  <si>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</si>
  <si>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</si>
  <si>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</si>
  <si>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</si>
  <si>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</si>
  <si>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</si>
  <si>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</si>
  <si>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</si>
  <si>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</si>
  <si>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</si>
  <si>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</si>
  <si>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</si>
  <si>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</si>
  <si>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</si>
  <si>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</si>
  <si>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</si>
  <si>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</si>
  <si>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</si>
  <si>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</si>
  <si>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</si>
  <si>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</si>
  <si>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</si>
  <si>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</si>
  <si>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</si>
  <si>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</si>
  <si>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</si>
  <si>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</si>
  <si>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</si>
  <si>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</si>
  <si>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</si>
  <si>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</si>
  <si>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</si>
  <si>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</si>
  <si>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</si>
  <si>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</si>
  <si>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</si>
  <si>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</si>
  <si>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</si>
  <si>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</si>
  <si>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</si>
  <si>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</si>
  <si>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</si>
  <si>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</si>
  <si>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</si>
  <si>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</si>
  <si>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</si>
  <si>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</si>
  <si>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</si>
  <si>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</si>
  <si>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</si>
  <si>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</si>
  <si>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</si>
  <si>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</si>
  <si>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</si>
  <si>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</si>
  <si>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</si>
  <si>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</si>
  <si>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</si>
  <si>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</si>
  <si>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</si>
  <si>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</si>
  <si>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</si>
  <si>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</si>
  <si>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</si>
  <si>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</si>
  <si>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</si>
  <si>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</si>
  <si>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</si>
  <si>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</si>
  <si>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</si>
  <si>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</si>
  <si>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</si>
  <si>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</si>
  <si>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</si>
  <si>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</si>
  <si>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</si>
  <si>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</si>
  <si>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</si>
  <si>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</si>
  <si>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</si>
  <si>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</si>
  <si>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</si>
  <si>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</si>
  <si>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</si>
  <si>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</si>
  <si>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</si>
  <si>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</si>
  <si>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</si>
  <si>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</si>
  <si>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</si>
  <si>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</si>
  <si>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</si>
  <si>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</si>
  <si>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</si>
  <si>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</si>
  <si>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</si>
  <si>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</si>
  <si>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</si>
  <si>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</si>
  <si>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</si>
  <si>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</si>
  <si>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</si>
  <si>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</si>
  <si>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</si>
  <si>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</si>
  <si>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</si>
  <si>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</si>
  <si>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</si>
  <si>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</si>
  <si>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</si>
  <si>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</si>
  <si>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</si>
  <si>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</si>
  <si>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</si>
  <si>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</si>
  <si>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</si>
  <si>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</si>
  <si>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</si>
  <si>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</si>
  <si>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</si>
  <si>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</si>
  <si>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</si>
  <si>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</si>
  <si>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</si>
  <si>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</si>
  <si>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</si>
  <si>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</si>
  <si>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</si>
  <si>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</si>
  <si>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</si>
  <si>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</si>
  <si>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</si>
  <si>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</si>
  <si>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</si>
  <si>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</si>
  <si>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</si>
  <si>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</si>
  <si>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</si>
  <si>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</si>
  <si>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</si>
  <si>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</si>
  <si>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</si>
  <si>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</si>
  <si>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</si>
  <si>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</si>
  <si>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</si>
  <si>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</si>
  <si>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</si>
  <si>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</si>
  <si>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</si>
  <si>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</si>
  <si>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</si>
  <si>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</si>
  <si>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</si>
  <si>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</si>
  <si>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</si>
  <si>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</si>
  <si>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</si>
  <si>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</si>
  <si>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</si>
  <si>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</si>
  <si>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</si>
  <si>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</si>
  <si>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</si>
  <si>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</si>
  <si>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</si>
  <si>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</si>
  <si>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</si>
  <si>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</si>
  <si>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</si>
  <si>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</si>
  <si>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</si>
  <si>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</si>
  <si>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</si>
  <si>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</si>
  <si>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</si>
  <si>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</si>
  <si>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</si>
  <si>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</si>
  <si>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</si>
  <si>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</si>
  <si>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</si>
  <si>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</si>
  <si>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</si>
  <si>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</si>
  <si>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</si>
  <si>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</si>
  <si>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</si>
  <si>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</si>
  <si>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</si>
  <si>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</si>
  <si>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</si>
  <si>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</si>
  <si>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</si>
  <si>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</si>
  <si>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</si>
  <si>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</si>
  <si>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</si>
  <si>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</si>
  <si>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</si>
  <si>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</si>
  <si>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</si>
  <si>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</si>
  <si>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</si>
  <si>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</si>
  <si>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</si>
  <si>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</si>
  <si>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</si>
  <si>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</si>
  <si>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</si>
  <si>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</si>
  <si>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</si>
  <si>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</si>
  <si>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</si>
  <si>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</si>
  <si>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</si>
  <si>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</si>
  <si>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</si>
  <si>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</si>
  <si>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</si>
  <si>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</si>
  <si>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</si>
  <si>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</si>
  <si>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</si>
  <si>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</si>
  <si>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</si>
  <si>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</si>
  <si>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</si>
  <si>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</si>
  <si>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</si>
  <si>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</si>
  <si>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</si>
  <si>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</si>
  <si>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</si>
  <si>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</si>
  <si>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</si>
  <si>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</si>
  <si>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</si>
  <si>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</si>
  <si>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</si>
  <si>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</si>
  <si>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</si>
  <si>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</si>
  <si>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</si>
  <si>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</si>
  <si>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</si>
  <si>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</si>
  <si>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</si>
  <si>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</si>
  <si>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</si>
  <si>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</si>
  <si>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</si>
  <si>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</si>
  <si>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</si>
  <si>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</si>
  <si>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</si>
  <si>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</si>
  <si>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</si>
  <si>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</si>
  <si>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</si>
  <si>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</si>
  <si>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</si>
  <si>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</si>
  <si>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</si>
  <si>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</si>
  <si>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</si>
  <si>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</si>
  <si>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</si>
  <si>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</si>
  <si>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</si>
  <si>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</si>
  <si>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</si>
  <si>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</si>
  <si>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</si>
  <si>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</si>
  <si>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</si>
  <si>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</si>
  <si>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</si>
  <si>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</si>
  <si>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</si>
  <si>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</si>
  <si>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</si>
  <si>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</si>
  <si>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</si>
  <si>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</si>
  <si>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</si>
  <si>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</si>
  <si>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</si>
  <si>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</si>
  <si>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</si>
  <si>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</si>
  <si>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</si>
  <si>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</si>
  <si>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</si>
  <si>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</si>
  <si>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</si>
  <si>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</si>
  <si>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</si>
  <si>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</si>
  <si>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</si>
  <si>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</si>
  <si>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</si>
  <si>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</si>
  <si>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</si>
  <si>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</si>
  <si>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</si>
  <si>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</si>
  <si>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</si>
  <si>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</si>
  <si>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</si>
  <si>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</si>
  <si>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</si>
  <si>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</si>
  <si>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</si>
  <si>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</si>
  <si>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</si>
  <si>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</si>
  <si>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</si>
  <si>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</si>
  <si>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</si>
  <si>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</si>
  <si>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</si>
  <si>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</si>
  <si>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</si>
  <si>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</si>
  <si>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</si>
  <si>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</si>
  <si>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</si>
  <si>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</si>
  <si>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</si>
  <si>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</si>
  <si>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</si>
  <si>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</si>
  <si>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</si>
  <si>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</si>
  <si>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</si>
  <si>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</si>
  <si>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</si>
  <si>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</si>
  <si>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</si>
  <si>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</si>
  <si>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</si>
  <si>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</si>
  <si>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</si>
  <si>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</si>
  <si>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</si>
  <si>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</si>
  <si>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</si>
  <si>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</si>
  <si>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</si>
  <si>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</si>
  <si>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</si>
  <si>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</si>
  <si>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</si>
  <si>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</si>
  <si>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</si>
  <si>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</si>
  <si>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</si>
  <si>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</si>
  <si>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</si>
  <si>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</si>
  <si>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</si>
  <si>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</si>
  <si>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</si>
  <si>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</si>
  <si>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</si>
  <si>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</si>
  <si>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</si>
  <si>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</si>
  <si>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</si>
  <si>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</si>
  <si>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</si>
  <si>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</si>
  <si>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</si>
  <si>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</si>
  <si>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</si>
  <si>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</si>
  <si>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</si>
  <si>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</si>
  <si>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</si>
  <si>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</si>
  <si>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</si>
  <si>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</si>
  <si>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</si>
  <si>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</si>
  <si>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</si>
  <si>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</si>
  <si>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</si>
  <si>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</si>
  <si>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</si>
  <si>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</si>
  <si>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</si>
  <si>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</si>
  <si>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</si>
  <si>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</si>
  <si>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</si>
  <si>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</si>
  <si>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</si>
  <si>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</si>
  <si>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</si>
  <si>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</si>
  <si>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</si>
  <si>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</si>
  <si>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</si>
  <si>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</si>
  <si>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</si>
  <si>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</si>
  <si>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</si>
  <si>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</si>
  <si>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</si>
  <si>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</si>
  <si>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</si>
  <si>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</si>
  <si>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</si>
  <si>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</si>
  <si>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</si>
  <si>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</si>
  <si>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</si>
  <si>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</si>
  <si>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</si>
  <si>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</si>
  <si>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</si>
  <si>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</si>
  <si>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</si>
  <si>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</si>
  <si>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</si>
  <si>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</si>
  <si>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</si>
  <si>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</si>
  <si>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</si>
  <si>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</si>
  <si>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</si>
  <si>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</si>
  <si>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</si>
  <si>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</si>
  <si>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</si>
  <si>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</si>
  <si>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</si>
  <si>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</si>
  <si>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</si>
  <si>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</si>
  <si>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</si>
  <si>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</si>
  <si>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</si>
  <si>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</si>
  <si>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</si>
  <si>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</si>
  <si>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</si>
  <si>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</si>
  <si>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</si>
  <si>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</si>
  <si>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</si>
  <si>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</si>
  <si>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</si>
  <si>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</si>
  <si>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</si>
  <si>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</si>
  <si>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</si>
  <si>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</si>
  <si>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</si>
  <si>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</si>
  <si>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</si>
  <si>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</si>
  <si>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</si>
  <si>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</si>
  <si>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</si>
  <si>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</si>
  <si>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</si>
  <si>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</si>
  <si>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</si>
  <si>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</si>
  <si>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</si>
  <si>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</si>
  <si>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</si>
  <si>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</si>
  <si>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</si>
  <si>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</si>
  <si>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</si>
  <si>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</si>
  <si>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</si>
  <si>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</si>
  <si>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</si>
  <si>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</si>
  <si>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</si>
  <si>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</si>
  <si>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</si>
  <si>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</si>
  <si>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</si>
  <si>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</si>
  <si>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</si>
  <si>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</si>
  <si>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</si>
  <si>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</si>
  <si>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</si>
  <si>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</si>
  <si>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</si>
  <si>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</si>
  <si>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</si>
  <si>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</si>
  <si>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</si>
  <si>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</si>
  <si>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</si>
  <si>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</si>
  <si>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</si>
  <si>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</si>
  <si>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</si>
  <si>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</si>
  <si>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</si>
  <si>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</si>
  <si>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</si>
  <si>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</si>
  <si>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</si>
  <si>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</si>
  <si>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</si>
  <si>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</si>
  <si>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</si>
  <si>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</si>
  <si>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</si>
  <si>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</si>
  <si>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</si>
  <si>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</si>
  <si>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</si>
  <si>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</si>
  <si>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</si>
  <si>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</si>
  <si>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</si>
  <si>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</si>
  <si>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</si>
  <si>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</si>
  <si>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</si>
  <si>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</si>
  <si>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</si>
  <si>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</si>
  <si>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</si>
  <si>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</si>
  <si>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</si>
  <si>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</si>
  <si>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</si>
  <si>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</si>
  <si>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</si>
  <si>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</si>
  <si>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</si>
  <si>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</si>
  <si>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</si>
  <si>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</si>
  <si>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</si>
  <si>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</si>
  <si>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</si>
  <si>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</si>
  <si>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</si>
  <si>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</si>
  <si>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</si>
  <si>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</si>
  <si>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</si>
  <si>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</si>
  <si>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</si>
  <si>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</si>
  <si>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</si>
  <si>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</si>
  <si>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</si>
  <si>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</si>
  <si>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</si>
  <si>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</si>
  <si>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</si>
  <si>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</si>
  <si>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</si>
  <si>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</si>
  <si>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</si>
  <si>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</si>
  <si>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</si>
  <si>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</si>
  <si>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</si>
  <si>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</si>
  <si>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</si>
  <si>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</si>
  <si>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</si>
  <si>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</si>
  <si>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</si>
  <si>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</si>
  <si>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</si>
  <si>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</si>
  <si>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</si>
  <si>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</si>
  <si>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</si>
  <si>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</si>
  <si>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</si>
  <si>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</si>
  <si>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</si>
  <si>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</si>
  <si>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</si>
  <si>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</si>
  <si>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</si>
  <si>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</si>
  <si>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</si>
  <si>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</si>
  <si>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</si>
  <si>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</si>
  <si>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</si>
  <si>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</si>
  <si>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</si>
  <si>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</si>
  <si>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</si>
  <si>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</si>
  <si>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</si>
  <si>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</si>
  <si>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</si>
  <si>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</si>
  <si>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</si>
  <si>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</si>
  <si>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</si>
  <si>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</si>
  <si>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</si>
  <si>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</si>
  <si>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</si>
  <si>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</si>
  <si>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</si>
  <si>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</si>
  <si>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</si>
  <si>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</si>
  <si>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</si>
  <si>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</si>
  <si>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</si>
  <si>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</si>
  <si>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</si>
  <si>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</si>
  <si>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</si>
  <si>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</si>
  <si>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</si>
  <si>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</si>
  <si>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</si>
  <si>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</si>
  <si>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</si>
  <si>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</si>
  <si>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</si>
  <si>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</si>
  <si>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</si>
  <si>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</si>
  <si>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</si>
  <si>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</si>
  <si>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</si>
  <si>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</si>
  <si>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</si>
  <si>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</si>
  <si>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</si>
  <si>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</si>
  <si>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</si>
  <si>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</si>
  <si>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</si>
  <si>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</si>
  <si>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</si>
  <si>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</si>
  <si>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</si>
  <si>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</si>
  <si>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</si>
  <si>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</si>
  <si>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</si>
  <si>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</si>
  <si>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</si>
  <si>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</si>
  <si>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</si>
  <si>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</si>
  <si>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</si>
  <si>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</si>
  <si>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</si>
  <si>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</si>
  <si>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</si>
  <si>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</si>
  <si>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</si>
  <si>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</si>
  <si>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</si>
  <si>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</si>
  <si>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</si>
  <si>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</si>
  <si>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</si>
  <si>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</si>
  <si>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</si>
  <si>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</si>
  <si>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</si>
  <si>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</si>
  <si>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</si>
  <si>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</si>
  <si>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</si>
  <si>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</si>
  <si>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</si>
  <si>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</si>
  <si>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</si>
  <si>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</si>
  <si>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</si>
  <si>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</si>
  <si>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</si>
  <si>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</si>
  <si>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</si>
  <si>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</si>
  <si>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</si>
  <si>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</si>
  <si>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</si>
  <si>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</si>
  <si>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</si>
  <si>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</si>
  <si>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</si>
  <si>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</si>
  <si>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</si>
  <si>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</si>
  <si>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</si>
  <si>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</si>
  <si>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</si>
  <si>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</si>
  <si>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</si>
  <si>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</si>
  <si>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</si>
  <si>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</si>
  <si>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</si>
  <si>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</si>
  <si>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</si>
  <si>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</si>
  <si>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</si>
  <si>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</si>
  <si>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</si>
  <si>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</si>
  <si>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</si>
  <si>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</si>
  <si>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</si>
  <si>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</si>
  <si>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</si>
  <si>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</si>
  <si>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</si>
  <si>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</si>
  <si>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</si>
  <si>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</si>
  <si>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</si>
  <si>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</si>
  <si>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</si>
  <si>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</si>
  <si>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</si>
  <si>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</si>
  <si>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</si>
  <si>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</si>
  <si>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</si>
  <si>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</si>
  <si>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</si>
  <si>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</si>
  <si>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</si>
  <si>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</si>
  <si>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</si>
  <si>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</si>
  <si>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</si>
  <si>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</si>
  <si>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</si>
  <si>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</si>
  <si>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</si>
  <si>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</si>
  <si>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</si>
  <si>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</si>
  <si>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</si>
  <si>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</si>
  <si>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</si>
  <si>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</si>
  <si>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</si>
  <si>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</si>
  <si>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</si>
  <si>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</si>
  <si>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</si>
  <si>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</si>
  <si>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</si>
  <si>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</si>
  <si>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</si>
  <si>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</si>
  <si>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</si>
  <si>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</si>
  <si>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</si>
  <si>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</si>
  <si>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</si>
  <si>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</si>
  <si>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</si>
  <si>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</si>
  <si>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</si>
  <si>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</si>
  <si>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</si>
  <si>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</si>
  <si>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</si>
  <si>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</si>
  <si>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</si>
  <si>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</si>
  <si>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</si>
  <si>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</si>
  <si>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</si>
  <si>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</si>
  <si>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</si>
  <si>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</si>
  <si>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</si>
  <si>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</si>
  <si>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</si>
  <si>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</si>
  <si>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</si>
  <si>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</si>
  <si>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</si>
  <si>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</si>
  <si>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</si>
  <si>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</si>
  <si>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</si>
  <si>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</si>
  <si>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</si>
  <si>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</si>
  <si>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</si>
  <si>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</si>
  <si>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</si>
  <si>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</si>
  <si>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</si>
  <si>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</si>
  <si>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</si>
  <si>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</si>
  <si>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</si>
  <si>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</si>
  <si>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</si>
  <si>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</si>
  <si>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</si>
  <si>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</si>
  <si>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</si>
  <si>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</si>
  <si>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</si>
  <si>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</si>
  <si>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</si>
  <si>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</si>
  <si>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</si>
  <si>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</si>
  <si>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</si>
  <si>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</si>
  <si>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</si>
  <si>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</si>
  <si>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</si>
  <si>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</si>
  <si>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</si>
  <si>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</si>
  <si>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</si>
  <si>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</si>
  <si>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</si>
  <si>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</si>
  <si>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</si>
  <si>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</si>
  <si>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</si>
  <si>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</si>
  <si>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</si>
  <si>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</si>
  <si>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</si>
  <si>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</si>
  <si>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</si>
  <si>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</si>
  <si>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</si>
  <si>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</si>
  <si>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</si>
  <si>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</si>
  <si>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</si>
  <si>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</si>
  <si>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</si>
  <si>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</si>
  <si>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</si>
  <si>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</si>
  <si>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</si>
  <si>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</si>
  <si>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</si>
  <si>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</si>
  <si>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</si>
  <si>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</si>
  <si>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</si>
  <si>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</si>
  <si>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</si>
  <si>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</si>
  <si>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</si>
  <si>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</si>
  <si>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</si>
  <si>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</si>
  <si>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</si>
  <si>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</si>
  <si>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</si>
  <si>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</si>
  <si>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</si>
  <si>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</si>
  <si>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</si>
  <si>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</si>
  <si>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</si>
  <si>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</si>
  <si>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</si>
  <si>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</si>
  <si>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</si>
  <si>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</si>
  <si>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</si>
  <si>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</si>
  <si>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</si>
  <si>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</si>
  <si>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</si>
  <si>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</si>
  <si>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</si>
  <si>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</si>
  <si>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</si>
  <si>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</si>
  <si>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</si>
  <si>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</si>
  <si>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</si>
  <si>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</si>
  <si>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</si>
  <si>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</si>
  <si>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</si>
  <si>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</si>
  <si>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</si>
  <si>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</si>
  <si>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</si>
  <si>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</si>
  <si>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</si>
  <si>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</si>
  <si>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</si>
  <si>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</si>
  <si>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</si>
  <si>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</si>
  <si>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</si>
  <si>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</si>
  <si>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</si>
  <si>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</si>
  <si>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</si>
  <si>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</si>
  <si>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</si>
  <si>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</si>
  <si>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</si>
  <si>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</si>
  <si>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</si>
  <si>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</si>
  <si>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</si>
  <si>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</si>
  <si>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</si>
  <si>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</si>
  <si>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</si>
  <si>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</si>
  <si>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</si>
  <si>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</si>
  <si>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</si>
  <si>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</si>
  <si>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</si>
  <si>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</si>
  <si>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</si>
  <si>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</si>
  <si>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</si>
  <si>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</si>
  <si>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</si>
  <si>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</si>
  <si>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</si>
  <si>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</si>
  <si>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</si>
  <si>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</si>
  <si>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</si>
  <si>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</si>
  <si>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</si>
  <si>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</si>
  <si>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</si>
  <si>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</si>
  <si>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</si>
  <si>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</si>
  <si>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</si>
  <si>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</si>
  <si>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</si>
  <si>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</si>
  <si>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</si>
  <si>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</si>
  <si>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</si>
  <si>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</si>
  <si>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</si>
  <si>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</si>
  <si>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</si>
  <si>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</si>
  <si>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</si>
  <si>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</si>
  <si>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</si>
  <si>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</si>
  <si>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</si>
  <si>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</si>
  <si>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</si>
  <si>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</si>
  <si>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</si>
  <si>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</si>
  <si>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</si>
  <si>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</si>
  <si>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</si>
  <si>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</si>
  <si>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</si>
  <si>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</si>
  <si>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</si>
  <si>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</si>
  <si>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</si>
  <si>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</si>
  <si>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</si>
  <si>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</si>
  <si>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</si>
  <si>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</si>
  <si>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</si>
  <si>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</si>
  <si>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</si>
  <si>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</si>
  <si>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</si>
  <si>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</si>
  <si>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</si>
  <si>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</si>
  <si>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</si>
  <si>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</si>
  <si>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</si>
  <si>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</si>
  <si>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</si>
  <si>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</si>
  <si>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</si>
  <si>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</si>
  <si>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</si>
  <si>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</si>
  <si>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</si>
  <si>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</si>
  <si>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</si>
  <si>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</si>
  <si>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</si>
  <si>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</si>
  <si>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</si>
  <si>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</si>
  <si>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</si>
  <si>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</si>
  <si>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</si>
  <si>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</si>
  <si>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</si>
  <si>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</si>
  <si>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</si>
  <si>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</si>
  <si>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</si>
  <si>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</si>
  <si>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</si>
  <si>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</si>
  <si>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</si>
  <si>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</si>
  <si>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</si>
  <si>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</si>
  <si>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</si>
  <si>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</si>
  <si>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</si>
  <si>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</si>
  <si>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</si>
  <si>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</si>
  <si>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</si>
  <si>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</si>
  <si>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</si>
  <si>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</si>
  <si>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</si>
  <si>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</si>
  <si>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</si>
  <si>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</si>
  <si>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</si>
  <si>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</si>
  <si>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</si>
  <si>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</si>
  <si>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</si>
  <si>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</si>
  <si>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</si>
  <si>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</si>
  <si>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</si>
  <si>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</si>
  <si>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</si>
  <si>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</si>
  <si>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</si>
  <si>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</si>
  <si>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</si>
  <si>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</si>
  <si>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</si>
  <si>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</si>
  <si>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</si>
  <si>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</si>
  <si>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</si>
  <si>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</si>
  <si>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</si>
  <si>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</si>
  <si>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</si>
  <si>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</si>
  <si>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</si>
  <si>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</si>
  <si>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</si>
  <si>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</si>
  <si>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</si>
  <si>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</si>
  <si>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</si>
  <si>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</si>
  <si>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</si>
  <si>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</si>
  <si>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</si>
  <si>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</si>
  <si>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</si>
  <si>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</si>
  <si>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</si>
  <si>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</si>
  <si>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</si>
  <si>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</si>
  <si>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</si>
  <si>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</si>
  <si>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</si>
  <si>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</si>
  <si>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</si>
  <si>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</si>
  <si>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</si>
  <si>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</si>
  <si>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</si>
  <si>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</si>
  <si>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</si>
  <si>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</si>
  <si>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</si>
  <si>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</si>
  <si>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</si>
  <si>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</si>
  <si>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</si>
  <si>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</si>
  <si>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</si>
  <si>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</si>
  <si>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</si>
  <si>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</si>
  <si>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</si>
  <si>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</si>
  <si>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</si>
  <si>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</si>
  <si>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</si>
  <si>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</si>
  <si>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</si>
  <si>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</si>
  <si>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</si>
  <si>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</si>
  <si>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</si>
  <si>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</si>
  <si>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</si>
  <si>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</si>
  <si>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</si>
  <si>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</si>
  <si>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</si>
  <si>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</si>
  <si>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</si>
  <si>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</si>
  <si>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</si>
  <si>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</si>
  <si>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</si>
  <si>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</si>
  <si>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</si>
  <si>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</si>
  <si>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</si>
  <si>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</si>
  <si>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</si>
  <si>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</si>
  <si>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</si>
  <si>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</si>
  <si>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</si>
  <si>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</si>
  <si>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</si>
  <si>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</si>
  <si>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</si>
  <si>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</si>
  <si>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</si>
  <si>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</si>
  <si>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</si>
  <si>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</si>
  <si>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</si>
  <si>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</si>
  <si>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</si>
  <si>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</si>
  <si>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</si>
  <si>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</si>
  <si>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</si>
  <si>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</si>
  <si>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</si>
  <si>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</si>
  <si>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</si>
  <si>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</si>
  <si>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</si>
  <si>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</si>
  <si>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</si>
  <si>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</si>
  <si>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</si>
  <si>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</si>
  <si>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</si>
  <si>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</si>
  <si>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</si>
  <si>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</si>
  <si>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</si>
  <si>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</si>
  <si>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</si>
  <si>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</si>
  <si>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</si>
  <si>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</si>
  <si>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</si>
  <si>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</si>
  <si>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</si>
  <si>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</si>
  <si>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</si>
  <si>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</si>
  <si>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</si>
  <si>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</si>
  <si>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</si>
  <si>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</si>
  <si>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</si>
  <si>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</si>
  <si>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</si>
  <si>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</si>
  <si>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</si>
  <si>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</si>
  <si>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</si>
  <si>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</si>
  <si>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</si>
  <si>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</si>
  <si>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</si>
  <si>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</si>
  <si>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</si>
  <si>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</si>
  <si>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</si>
  <si>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</si>
  <si>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</si>
  <si>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</si>
  <si>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</si>
  <si>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</si>
  <si>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</si>
  <si>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</si>
  <si>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</si>
  <si>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</si>
  <si>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</si>
  <si>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</si>
  <si>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</si>
  <si>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</si>
  <si>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</si>
  <si>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</si>
  <si>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</si>
  <si>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</si>
  <si>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</si>
  <si>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</si>
  <si>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</si>
  <si>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</si>
  <si>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</si>
  <si>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</si>
  <si>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</si>
  <si>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</si>
  <si>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</si>
  <si>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</si>
  <si>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</si>
  <si>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</si>
  <si>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</si>
  <si>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</si>
  <si>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</si>
  <si>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</si>
  <si>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</si>
  <si>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</si>
  <si>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</si>
  <si>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</si>
  <si>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</si>
  <si>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</si>
  <si>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</si>
  <si>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</si>
  <si>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</si>
  <si>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</si>
  <si>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</si>
  <si>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</si>
  <si>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</si>
  <si>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</si>
  <si>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</si>
  <si>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</si>
  <si>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</si>
  <si>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</si>
  <si>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</si>
  <si>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</si>
  <si>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</si>
  <si>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</si>
  <si>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</si>
  <si>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</si>
  <si>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</si>
  <si>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</si>
  <si>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</si>
  <si>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</si>
  <si>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</si>
  <si>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</si>
  <si>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</si>
  <si>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</si>
  <si>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</si>
  <si>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</si>
  <si>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</si>
  <si>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</si>
  <si>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</si>
  <si>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</si>
  <si>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</si>
  <si>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</si>
  <si>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</si>
  <si>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</si>
  <si>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</si>
  <si>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</si>
  <si>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</si>
  <si>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</si>
  <si>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</si>
  <si>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</si>
  <si>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</si>
  <si>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</si>
  <si>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</si>
  <si>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</si>
  <si>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</si>
  <si>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</si>
  <si>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</si>
  <si>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</si>
  <si>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</si>
  <si>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</si>
  <si>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</si>
  <si>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</si>
  <si>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</si>
  <si>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</si>
  <si>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</si>
  <si>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</si>
  <si>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</si>
  <si>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</si>
  <si>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</si>
  <si>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</si>
  <si>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</si>
  <si>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</si>
  <si>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</si>
  <si>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</si>
  <si>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</si>
  <si>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</si>
  <si>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</si>
  <si>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</si>
  <si>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</si>
  <si>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</si>
  <si>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</si>
  <si>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</si>
  <si>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</si>
  <si>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</si>
  <si>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</si>
  <si>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</si>
  <si>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</si>
  <si>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</si>
  <si>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</si>
  <si>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</si>
  <si>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</si>
  <si>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</si>
  <si>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</si>
  <si>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</si>
  <si>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</si>
  <si>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</si>
  <si>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</si>
  <si>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</si>
  <si>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</si>
  <si>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</si>
  <si>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</si>
  <si>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</si>
  <si>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</si>
  <si>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</si>
  <si>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</si>
  <si>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</si>
  <si>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</si>
  <si>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</si>
  <si>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</si>
  <si>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</si>
  <si>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</si>
  <si>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</si>
  <si>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</si>
  <si>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</si>
  <si>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</si>
  <si>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</si>
  <si>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</si>
  <si>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</si>
  <si>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</si>
  <si>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</si>
  <si>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</si>
  <si>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</si>
  <si>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</si>
  <si>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</si>
  <si>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</si>
  <si>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</si>
  <si>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</si>
  <si>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</si>
  <si>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</si>
  <si>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</si>
  <si>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</si>
  <si>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</si>
  <si>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</si>
  <si>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</si>
  <si>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</si>
  <si>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</si>
  <si>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</si>
  <si>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</si>
  <si>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</si>
  <si>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</si>
  <si>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</si>
  <si>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</si>
  <si>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</si>
  <si>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</si>
  <si>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</si>
  <si>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</si>
  <si>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</si>
  <si>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</si>
  <si>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</si>
  <si>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</si>
  <si>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</si>
  <si>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</si>
  <si>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</si>
  <si>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</si>
  <si>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</si>
  <si>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</si>
  <si>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</si>
  <si>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</si>
  <si>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</si>
  <si>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</si>
  <si>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</si>
  <si>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</si>
  <si>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</si>
  <si>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</si>
  <si>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</si>
  <si>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</si>
  <si>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</si>
  <si>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</si>
  <si>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</si>
  <si>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</si>
  <si>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</si>
  <si>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</si>
  <si>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</si>
  <si>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</si>
  <si>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</si>
  <si>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</si>
  <si>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</si>
  <si>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</si>
  <si>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</si>
  <si>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</si>
  <si>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</si>
  <si>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</si>
  <si>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</si>
  <si>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</si>
  <si>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</si>
  <si>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</si>
  <si>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</si>
  <si>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</si>
  <si>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</si>
  <si>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</si>
  <si>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</si>
  <si>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</si>
  <si>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</si>
  <si>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</si>
  <si>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</si>
  <si>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</si>
  <si>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</si>
  <si>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</si>
  <si>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</si>
  <si>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</si>
  <si>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</si>
  <si>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</si>
  <si>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</si>
  <si>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</si>
  <si>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</si>
  <si>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</si>
  <si>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</si>
  <si>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</si>
  <si>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</si>
  <si>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</si>
  <si>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</si>
  <si>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</si>
  <si>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</si>
  <si>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</si>
  <si>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</si>
  <si>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</si>
  <si>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</si>
  <si>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</si>
  <si>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</si>
  <si>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</si>
  <si>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</si>
  <si>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</si>
  <si>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</si>
  <si>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</si>
  <si>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</si>
  <si>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</si>
  <si>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</si>
  <si>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</si>
  <si>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</si>
  <si>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</si>
  <si>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</si>
  <si>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</si>
  <si>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</si>
  <si>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</si>
  <si>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</si>
  <si>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</si>
  <si>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</si>
  <si>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</si>
  <si>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</si>
  <si>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</si>
  <si>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</si>
  <si>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</si>
  <si>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</si>
  <si>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</si>
  <si>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</si>
  <si>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</si>
  <si>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</si>
  <si>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</si>
  <si>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</si>
  <si>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</si>
  <si>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</si>
  <si>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</si>
  <si>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</si>
  <si>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</si>
  <si>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</si>
  <si>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</si>
  <si>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</si>
  <si>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</si>
  <si>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</si>
  <si>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</si>
  <si>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</si>
  <si>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</si>
  <si>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</si>
  <si>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</si>
  <si>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</si>
  <si>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</si>
  <si>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</si>
  <si>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</si>
  <si>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</si>
  <si>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</si>
  <si>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</si>
  <si>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</si>
  <si>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</si>
  <si>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</si>
  <si>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</si>
  <si>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</si>
  <si>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</si>
  <si>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</si>
  <si>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</si>
  <si>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</si>
  <si>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</si>
  <si>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</si>
  <si>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</si>
  <si>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</si>
  <si>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</si>
  <si>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</si>
  <si>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</si>
  <si>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</si>
  <si>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</si>
  <si>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</si>
  <si>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</si>
  <si>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</si>
  <si>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</si>
  <si>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</si>
  <si>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</si>
  <si>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</si>
  <si>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</si>
  <si>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</si>
  <si>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</si>
  <si>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</si>
  <si>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</si>
  <si>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</si>
  <si>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</si>
  <si>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</si>
  <si>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</si>
  <si>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</si>
  <si>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</si>
  <si>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</si>
  <si>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</si>
  <si>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</si>
  <si>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</si>
  <si>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</si>
  <si>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</si>
  <si>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</si>
  <si>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</si>
  <si>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</si>
  <si>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</si>
  <si>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</si>
  <si>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</si>
  <si>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</si>
  <si>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</si>
  <si>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</si>
  <si>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</si>
  <si>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</si>
  <si>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</si>
  <si>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</si>
  <si>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</si>
  <si>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</si>
  <si>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</si>
  <si>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</si>
  <si>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</si>
  <si>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</si>
  <si>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</si>
  <si>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</si>
  <si>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</si>
  <si>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</si>
  <si>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</si>
  <si>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</si>
  <si>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</si>
  <si>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</si>
  <si>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</si>
  <si>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</si>
  <si>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</si>
  <si>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</si>
  <si>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</si>
  <si>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</si>
  <si>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</si>
  <si>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</si>
  <si>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</si>
  <si>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</si>
  <si>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</si>
  <si>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</si>
  <si>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</si>
  <si>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</si>
  <si>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</si>
  <si>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</si>
  <si>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</si>
  <si>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</si>
  <si>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</si>
  <si>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</si>
  <si>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</si>
  <si>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</si>
  <si>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</si>
  <si>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</si>
  <si>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</si>
  <si>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</si>
  <si>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</si>
  <si>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</si>
  <si>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</si>
  <si>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</si>
  <si>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</si>
  <si>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</si>
  <si>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</si>
  <si>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</si>
  <si>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</si>
  <si>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</si>
  <si>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</si>
  <si>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</si>
  <si>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</si>
  <si>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</si>
  <si>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</si>
  <si>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</si>
  <si>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</si>
  <si>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</si>
  <si>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</si>
  <si>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</si>
  <si>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</si>
  <si>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</si>
  <si>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</si>
  <si>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</si>
  <si>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</si>
  <si>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</si>
  <si>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</si>
  <si>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</si>
  <si>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</si>
  <si>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</si>
  <si>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</si>
  <si>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</si>
  <si>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</si>
  <si>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</si>
  <si>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</si>
  <si>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</si>
  <si>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</si>
  <si>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</si>
  <si>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</si>
  <si>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</si>
  <si>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</si>
  <si>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</si>
  <si>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</si>
  <si>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</si>
  <si>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</si>
  <si>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</si>
  <si>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</si>
  <si>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</si>
  <si>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</si>
  <si>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</si>
  <si>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</si>
  <si>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</si>
  <si>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</si>
  <si>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</si>
  <si>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</si>
  <si>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</si>
  <si>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</si>
  <si>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</si>
  <si>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</si>
  <si>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</si>
  <si>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</si>
  <si>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</si>
  <si>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</si>
  <si>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</si>
  <si>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</si>
  <si>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</si>
  <si>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</si>
  <si>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</si>
  <si>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</si>
  <si>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</si>
  <si>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</si>
  <si>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</si>
  <si>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</si>
  <si>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</si>
  <si>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</si>
  <si>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</si>
  <si>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</si>
  <si>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</si>
  <si>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</si>
  <si>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</si>
  <si>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</si>
  <si>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</si>
  <si>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</si>
  <si>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</si>
  <si>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</si>
  <si>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</si>
  <si>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</si>
  <si>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</si>
  <si>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</si>
  <si>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</si>
  <si>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</si>
  <si>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</si>
  <si>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</si>
  <si>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</si>
  <si>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</si>
  <si>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</si>
  <si>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</si>
  <si>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</si>
  <si>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</si>
  <si>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</si>
  <si>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</si>
  <si>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</si>
  <si>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</si>
  <si>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</si>
  <si>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</si>
  <si>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</si>
  <si>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</si>
  <si>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</si>
  <si>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</si>
  <si>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</si>
  <si>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</si>
  <si>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</si>
  <si>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</si>
  <si>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</si>
  <si>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</si>
  <si>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</si>
  <si>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</si>
  <si>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</si>
  <si>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</si>
  <si>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</si>
  <si>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</si>
  <si>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</si>
  <si>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</si>
  <si>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</si>
  <si>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</si>
  <si>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</si>
  <si>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</si>
  <si>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</si>
  <si>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</si>
  <si>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</si>
  <si>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</si>
  <si>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</si>
  <si>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</si>
  <si>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</si>
  <si>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</si>
  <si>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</si>
  <si>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</si>
  <si>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</si>
  <si>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</si>
  <si>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</si>
  <si>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</si>
  <si>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</si>
  <si>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</si>
  <si>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</si>
  <si>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</si>
  <si>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</si>
  <si>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</si>
  <si>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</si>
  <si>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</si>
  <si>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</si>
  <si>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</si>
  <si>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</si>
  <si>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</si>
  <si>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</si>
  <si>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</si>
  <si>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</si>
  <si>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</si>
  <si>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</si>
  <si>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</si>
  <si>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</si>
  <si>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</si>
  <si>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</si>
  <si>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</si>
  <si>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</si>
  <si>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</si>
  <si>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</si>
  <si>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</si>
  <si>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</si>
  <si>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</si>
  <si>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</si>
  <si>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</si>
  <si>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</si>
  <si>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</si>
  <si>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</si>
  <si>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</si>
  <si>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</si>
  <si>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</si>
  <si>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</si>
  <si>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</si>
  <si>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</si>
  <si>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</si>
  <si>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</si>
  <si>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</si>
  <si>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</si>
  <si>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</si>
  <si>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</si>
  <si>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</si>
  <si>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</si>
  <si>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</si>
  <si>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</si>
  <si>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</si>
  <si>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</si>
  <si>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</si>
  <si>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</si>
  <si>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</si>
  <si>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</si>
  <si>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</si>
  <si>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</si>
  <si>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</si>
  <si>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</si>
  <si>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</si>
  <si>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</si>
  <si>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</si>
  <si>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</si>
  <si>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</si>
  <si>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</si>
  <si>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</si>
  <si>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</si>
  <si>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</si>
  <si>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</si>
  <si>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</si>
  <si>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</si>
  <si>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</si>
  <si>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</si>
  <si>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</si>
  <si>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</si>
  <si>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</si>
  <si>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</si>
  <si>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</si>
  <si>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</si>
  <si>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</si>
  <si>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</si>
  <si>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</si>
  <si>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</si>
  <si>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</si>
  <si>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</si>
  <si>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</si>
  <si>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</si>
  <si>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</si>
  <si>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</si>
  <si>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</si>
  <si>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</si>
  <si>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</si>
  <si>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</si>
  <si>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</si>
  <si>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</si>
  <si>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</si>
  <si>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</si>
  <si>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</si>
  <si>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</si>
  <si>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</si>
  <si>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</si>
  <si>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</si>
  <si>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</si>
  <si>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</si>
  <si>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</si>
  <si>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</si>
  <si>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</si>
  <si>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</si>
  <si>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</si>
  <si>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</si>
  <si>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</si>
  <si>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</si>
  <si>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</si>
  <si>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</si>
  <si>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</si>
  <si>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</si>
  <si>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</si>
  <si>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</si>
  <si>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</si>
  <si>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</si>
  <si>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</si>
  <si>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</si>
  <si>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</si>
  <si>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</si>
  <si>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</si>
  <si>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</si>
  <si>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</si>
  <si>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</si>
  <si>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</si>
  <si>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</si>
  <si>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</si>
  <si>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</si>
  <si>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</si>
  <si>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</si>
  <si>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</si>
  <si>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</si>
  <si>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</si>
  <si>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</si>
  <si>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</si>
  <si>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</si>
  <si>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</si>
  <si>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</si>
  <si>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</si>
  <si>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</si>
  <si>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</si>
  <si>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</si>
  <si>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</si>
  <si>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</si>
  <si>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</si>
  <si>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</si>
  <si>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</si>
  <si>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</si>
  <si>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</si>
  <si>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</si>
  <si>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</si>
  <si>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</si>
  <si>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</si>
  <si>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</si>
  <si>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</si>
  <si>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</si>
  <si>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</si>
  <si>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</si>
  <si>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</si>
  <si>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</si>
  <si>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</si>
  <si>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</si>
  <si>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</si>
  <si>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</si>
  <si>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</si>
  <si>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</si>
  <si>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</si>
  <si>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</si>
  <si>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</si>
  <si>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</si>
  <si>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</si>
  <si>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</si>
  <si>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</si>
  <si>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</si>
  <si>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</si>
  <si>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</si>
  <si>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</si>
  <si>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</si>
  <si>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</si>
  <si>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</si>
  <si>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</si>
  <si>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</si>
  <si>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</si>
  <si>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</si>
  <si>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</si>
  <si>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</si>
  <si>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</si>
  <si>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</si>
  <si>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</si>
  <si>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</si>
  <si>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</si>
  <si>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</si>
  <si>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</si>
  <si>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</si>
  <si>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</si>
  <si>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</si>
  <si>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</si>
  <si>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</si>
  <si>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</si>
  <si>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</si>
  <si>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</si>
  <si>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</si>
  <si>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</si>
  <si>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</si>
  <si>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</si>
  <si>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</si>
  <si>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</si>
  <si>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</si>
  <si>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</si>
  <si>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</si>
  <si>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</si>
  <si>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</si>
  <si>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</si>
  <si>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</si>
  <si>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</si>
  <si>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</si>
  <si>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</si>
  <si>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</si>
  <si>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</si>
  <si>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</si>
  <si>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</si>
  <si>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</si>
  <si>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</si>
  <si>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</si>
  <si>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</si>
  <si>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</si>
  <si>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</si>
  <si>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</si>
  <si>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</si>
  <si>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</si>
  <si>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</si>
  <si>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</si>
  <si>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</si>
  <si>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</si>
  <si>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</si>
  <si>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</si>
  <si>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</si>
  <si>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</si>
  <si>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</si>
  <si>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</si>
  <si>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</si>
  <si>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</si>
  <si>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</si>
  <si>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</si>
  <si>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</si>
  <si>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</si>
  <si>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</si>
  <si>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</si>
  <si>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</si>
  <si>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</si>
  <si>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</si>
  <si>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</si>
  <si>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</si>
  <si>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</si>
  <si>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</si>
  <si>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</si>
  <si>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</si>
  <si>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</si>
  <si>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</si>
  <si>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</si>
  <si>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</si>
  <si>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</si>
  <si>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</si>
  <si>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</si>
  <si>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</si>
  <si>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</si>
  <si>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</si>
  <si>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</si>
  <si>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</si>
  <si>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</si>
  <si>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</si>
  <si>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</si>
  <si>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</si>
  <si>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</si>
  <si>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</si>
  <si>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</si>
  <si>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</si>
  <si>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</si>
  <si>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</si>
  <si>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</si>
  <si>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</si>
  <si>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</si>
  <si>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</si>
  <si>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</si>
  <si>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</si>
  <si>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</si>
  <si>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</si>
  <si>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</si>
  <si>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</si>
  <si>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</si>
  <si>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</si>
  <si>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</si>
  <si>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</si>
  <si>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</si>
  <si>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</si>
  <si>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</si>
  <si>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</si>
  <si>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</si>
  <si>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</si>
  <si>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</si>
  <si>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</si>
  <si>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</si>
  <si>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</si>
  <si>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</si>
  <si>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</si>
  <si>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</si>
  <si>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</si>
  <si>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</si>
  <si>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</si>
  <si>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</si>
  <si>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</si>
  <si>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</si>
  <si>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</si>
  <si>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</si>
  <si>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</si>
  <si>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</si>
  <si>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</si>
  <si>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</si>
  <si>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</si>
  <si>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</si>
  <si>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</si>
  <si>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</si>
  <si>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</si>
  <si>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</si>
  <si>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</si>
  <si>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</si>
  <si>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</si>
  <si>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</si>
  <si>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</si>
  <si>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</si>
  <si>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</si>
  <si>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</si>
  <si>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</si>
  <si>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</si>
  <si>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</si>
  <si>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</si>
  <si>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</si>
  <si>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</si>
  <si>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</si>
  <si>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</si>
  <si>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</si>
  <si>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</si>
  <si>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</si>
  <si>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</si>
  <si>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</si>
  <si>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</si>
  <si>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</si>
  <si>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</si>
  <si>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</si>
  <si>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</si>
  <si>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</si>
  <si>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</si>
  <si>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</si>
  <si>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</si>
  <si>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</si>
  <si>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</si>
  <si>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</si>
  <si>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</si>
  <si>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</si>
  <si>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</si>
  <si>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</si>
  <si>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</si>
  <si>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</si>
  <si>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</si>
  <si>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</si>
  <si>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</si>
  <si>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</si>
  <si>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</si>
  <si>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</si>
  <si>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</si>
  <si>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</si>
  <si>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</si>
  <si>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</si>
  <si>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</si>
  <si>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</si>
  <si>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</si>
  <si>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</si>
  <si>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</si>
  <si>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</si>
  <si>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</si>
  <si>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</si>
  <si>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</si>
  <si>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</si>
  <si>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</si>
  <si>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</si>
  <si>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</si>
  <si>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</si>
  <si>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</si>
  <si>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</si>
  <si>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</si>
  <si>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</si>
  <si>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</si>
  <si>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</si>
  <si>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</si>
  <si>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</si>
  <si>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</si>
  <si>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</si>
  <si>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</si>
  <si>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</si>
  <si>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</si>
  <si>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</si>
  <si>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</si>
  <si>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</si>
  <si>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</si>
  <si>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</si>
  <si>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</si>
  <si>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</si>
  <si>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</si>
  <si>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</si>
  <si>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</si>
  <si>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</si>
  <si>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</si>
  <si>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</si>
  <si>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</si>
  <si>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</si>
  <si>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</si>
  <si>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</si>
  <si>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</si>
  <si>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</si>
  <si>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</si>
  <si>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</si>
  <si>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</si>
  <si>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</si>
  <si>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</si>
  <si>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</si>
  <si>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</si>
  <si>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</si>
  <si>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</si>
  <si>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</si>
  <si>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</si>
  <si>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</si>
  <si>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</si>
  <si>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</si>
  <si>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</si>
  <si>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</si>
  <si>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</si>
  <si>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</si>
  <si>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</si>
  <si>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</si>
  <si>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</si>
  <si>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</si>
  <si>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</si>
  <si>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</si>
  <si>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</si>
  <si>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</si>
  <si>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</si>
  <si>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</si>
  <si>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</si>
  <si>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</si>
  <si>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</si>
  <si>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</si>
  <si>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</si>
  <si>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</si>
  <si>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</si>
  <si>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</si>
  <si>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</si>
  <si>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</si>
  <si>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</si>
  <si>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</si>
  <si>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</si>
  <si>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</si>
  <si>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</si>
  <si>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</si>
  <si>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</si>
  <si>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</si>
  <si>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</si>
  <si>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</si>
  <si>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</si>
  <si>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</si>
  <si>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</si>
  <si>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</si>
  <si>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</si>
  <si>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</si>
  <si>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</si>
  <si>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</si>
  <si>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</si>
  <si>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</si>
  <si>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</si>
  <si>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</si>
  <si>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</si>
  <si>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</si>
  <si>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</si>
  <si>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</si>
  <si>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</si>
  <si>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</si>
  <si>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</si>
  <si>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</si>
  <si>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</si>
  <si>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</si>
  <si>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</si>
  <si>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</si>
  <si>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</si>
  <si>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</si>
  <si>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</si>
  <si>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</si>
  <si>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</si>
  <si>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</si>
  <si>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</si>
  <si>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</si>
  <si>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</si>
  <si>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</si>
  <si>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</si>
  <si>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</si>
  <si>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</si>
  <si>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</si>
  <si>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</si>
  <si>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</si>
  <si>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</si>
  <si>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</si>
  <si>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</si>
  <si>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</si>
  <si>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</si>
  <si>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</si>
  <si>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</si>
  <si>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</si>
  <si>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</si>
  <si>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</si>
  <si>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</si>
  <si>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</si>
  <si>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</si>
  <si>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</si>
  <si>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</si>
  <si>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</si>
  <si>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</si>
  <si>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</si>
  <si>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</si>
  <si>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</si>
  <si>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</si>
  <si>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</si>
  <si>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</si>
  <si>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</si>
  <si>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</si>
  <si>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</si>
  <si>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</si>
  <si>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</si>
  <si>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</si>
  <si>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</si>
  <si>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</si>
  <si>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</si>
  <si>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</si>
  <si>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</si>
  <si>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</si>
  <si>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</si>
  <si>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</si>
  <si>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</si>
  <si>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</si>
  <si>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</si>
  <si>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</si>
  <si>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</si>
  <si>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</si>
  <si>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</si>
  <si>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</si>
  <si>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</si>
  <si>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</si>
  <si>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</si>
  <si>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</si>
  <si>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</si>
  <si>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</si>
  <si>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</si>
  <si>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</si>
  <si>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</si>
  <si>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</si>
  <si>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</si>
  <si>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</si>
  <si>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</si>
  <si>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</si>
  <si>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</si>
  <si>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</si>
  <si>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</si>
  <si>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</si>
  <si>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</si>
  <si>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</si>
  <si>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</si>
  <si>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</si>
  <si>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</si>
  <si>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</si>
  <si>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</si>
  <si>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</si>
  <si>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</si>
  <si>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</si>
  <si>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</si>
  <si>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</si>
  <si>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</si>
  <si>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</si>
  <si>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</si>
  <si>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</si>
  <si>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</si>
  <si>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</si>
  <si>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</si>
  <si>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</si>
  <si>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</si>
  <si>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</si>
  <si>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</si>
  <si>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</si>
  <si>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</si>
  <si>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</si>
  <si>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</si>
  <si>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</si>
  <si>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</si>
  <si>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</si>
  <si>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</si>
  <si>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</si>
  <si>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</si>
  <si>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</si>
  <si>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</si>
  <si>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</si>
  <si>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</si>
  <si>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</si>
  <si>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</si>
  <si>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</si>
  <si>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</si>
  <si>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</si>
  <si>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</si>
  <si>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</si>
  <si>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</si>
  <si>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</si>
  <si>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</si>
  <si>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</si>
  <si>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</si>
  <si>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</si>
  <si>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</si>
  <si>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</si>
  <si>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</si>
  <si>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</si>
  <si>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</si>
  <si>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</si>
  <si>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</si>
  <si>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</si>
  <si>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</si>
  <si>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</si>
  <si>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</si>
  <si>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</si>
  <si>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</si>
  <si>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</si>
  <si>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</si>
  <si>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</si>
  <si>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</si>
  <si>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</si>
  <si>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</si>
  <si>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</si>
  <si>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</si>
  <si>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</si>
  <si>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</si>
  <si>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</si>
  <si>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</si>
  <si>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</si>
  <si>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</si>
  <si>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</si>
  <si>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</si>
  <si>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</si>
  <si>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</si>
  <si>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</si>
  <si>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</si>
  <si>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</si>
  <si>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</si>
  <si>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</si>
  <si>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</si>
  <si>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</si>
  <si>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</si>
  <si>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</si>
  <si>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</si>
  <si>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</si>
  <si>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</si>
  <si>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</si>
  <si>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</si>
  <si>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</si>
  <si>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</si>
  <si>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</si>
  <si>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</si>
  <si>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</si>
  <si>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</si>
  <si>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</si>
  <si>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</si>
  <si>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</si>
  <si>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</si>
  <si>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</si>
  <si>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</si>
  <si>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</si>
  <si>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</si>
  <si>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</si>
  <si>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</si>
  <si>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</si>
  <si>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</si>
  <si>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</si>
  <si>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</si>
  <si>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</si>
  <si>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</si>
  <si>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</si>
  <si>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</si>
  <si>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</si>
  <si>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</si>
  <si>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</si>
  <si>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</si>
  <si>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</si>
  <si>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</si>
  <si>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</si>
  <si>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</si>
  <si>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</si>
  <si>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</si>
  <si>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</si>
  <si>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</si>
  <si>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</si>
  <si>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</si>
  <si>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</si>
  <si>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</si>
  <si>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</si>
  <si>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</si>
  <si>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</si>
  <si>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</si>
  <si>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</si>
  <si>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</si>
  <si>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</si>
  <si>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</si>
  <si>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</si>
  <si>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</si>
  <si>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</si>
  <si>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</si>
  <si>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</si>
  <si>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</si>
  <si>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</si>
  <si>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</si>
  <si>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</si>
  <si>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</si>
  <si>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</si>
  <si>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</si>
  <si>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</si>
  <si>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</si>
  <si>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</si>
  <si>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</si>
  <si>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</si>
  <si>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</si>
  <si>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</si>
  <si>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</si>
  <si>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</si>
  <si>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</si>
  <si>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</si>
  <si>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</si>
  <si>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</si>
  <si>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</si>
  <si>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</si>
  <si>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</si>
  <si>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</si>
  <si>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</si>
  <si>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</si>
  <si>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</si>
  <si>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</si>
  <si>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</si>
  <si>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</si>
  <si>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</si>
  <si>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</si>
  <si>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</si>
  <si>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</si>
  <si>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</si>
  <si>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</si>
  <si>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</si>
  <si>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</si>
  <si>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</si>
  <si>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</si>
  <si>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</si>
  <si>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</si>
  <si>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</si>
  <si>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</si>
  <si>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</si>
  <si>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</si>
  <si>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</si>
  <si>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</si>
  <si>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</si>
  <si>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</si>
  <si>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</si>
  <si>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</si>
  <si>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</si>
  <si>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</si>
  <si>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</si>
  <si>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</si>
  <si>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</si>
  <si>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</si>
  <si>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</si>
  <si>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</si>
  <si>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</si>
  <si>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</si>
  <si>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</si>
  <si>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</si>
  <si>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</si>
  <si>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</si>
  <si>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</si>
  <si>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</si>
  <si>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</si>
  <si>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</si>
  <si>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</si>
  <si>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</si>
  <si>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</si>
  <si>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</si>
  <si>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</si>
  <si>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</si>
  <si>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</si>
  <si>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</si>
  <si>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</si>
  <si>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</si>
  <si>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</si>
  <si>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</si>
  <si>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</si>
  <si>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</si>
  <si>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</si>
  <si>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</si>
  <si>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</si>
  <si>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</si>
  <si>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</si>
  <si>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</si>
  <si>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</si>
  <si>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</si>
  <si>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</si>
  <si>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</si>
  <si>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</si>
  <si>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</si>
  <si>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</si>
  <si>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</si>
  <si>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</si>
  <si>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</si>
  <si>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</si>
  <si>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</si>
  <si>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</si>
  <si>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</si>
  <si>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</si>
  <si>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</si>
  <si>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</si>
  <si>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</si>
  <si>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</si>
  <si>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</si>
  <si>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</si>
  <si>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</si>
  <si>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</si>
  <si>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</si>
  <si>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</si>
  <si>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</si>
  <si>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</si>
  <si>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</si>
  <si>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</si>
  <si>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</si>
  <si>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</si>
  <si>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</si>
  <si>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</si>
  <si>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</si>
  <si>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</si>
  <si>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</si>
  <si>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</si>
  <si>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</si>
  <si>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</si>
  <si>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</si>
  <si>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</si>
  <si>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</si>
  <si>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</si>
  <si>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</si>
  <si>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</si>
  <si>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</si>
  <si>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</si>
  <si>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</si>
  <si>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</si>
  <si>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</si>
  <si>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</si>
  <si>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</si>
  <si>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</si>
  <si>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</si>
  <si>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</si>
  <si>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</si>
  <si>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</si>
  <si>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</si>
  <si>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</si>
  <si>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</si>
  <si>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</si>
  <si>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</si>
  <si>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</si>
  <si>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</si>
  <si>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</si>
  <si>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</si>
  <si>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</si>
  <si>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</si>
  <si>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</si>
  <si>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</si>
  <si>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</si>
  <si>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</si>
  <si>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</si>
  <si>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</si>
  <si>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</si>
  <si>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</si>
  <si>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</si>
  <si>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</si>
  <si>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</si>
  <si>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</si>
  <si>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</si>
  <si>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</si>
  <si>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</si>
  <si>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</si>
  <si>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</si>
  <si>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</si>
  <si>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</si>
  <si>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</si>
  <si>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</si>
  <si>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</si>
  <si>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</si>
  <si>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</si>
  <si>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</si>
  <si>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</si>
  <si>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</si>
  <si>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</si>
  <si>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</si>
  <si>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</si>
  <si>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</si>
  <si>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</si>
  <si>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</si>
  <si>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</si>
  <si>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</si>
  <si>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</si>
  <si>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</si>
  <si>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</si>
  <si>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</si>
  <si>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</si>
  <si>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</si>
  <si>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</si>
  <si>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</si>
  <si>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</si>
  <si>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</si>
  <si>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</si>
  <si>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</si>
  <si>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</si>
  <si>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</si>
  <si>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</si>
  <si>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</si>
  <si>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</si>
  <si>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</si>
  <si>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</si>
  <si>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</si>
  <si>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</si>
  <si>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</si>
  <si>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</si>
  <si>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</si>
  <si>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</si>
  <si>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</si>
  <si>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</si>
  <si>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</si>
  <si>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</si>
  <si>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</si>
  <si>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</si>
  <si>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</si>
  <si>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</si>
  <si>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</si>
  <si>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</si>
  <si>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</si>
  <si>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</si>
  <si>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</si>
  <si>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</si>
  <si>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</si>
  <si>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</si>
  <si>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</si>
  <si>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</si>
  <si>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</si>
  <si>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</si>
  <si>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</si>
  <si>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</si>
  <si>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</si>
  <si>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</si>
  <si>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</si>
  <si>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</si>
  <si>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</si>
  <si>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</si>
  <si>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</si>
  <si>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</si>
  <si>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</si>
  <si>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</si>
  <si>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</si>
  <si>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</si>
  <si>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</si>
  <si>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</si>
  <si>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</si>
  <si>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</si>
  <si>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</si>
  <si>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</si>
  <si>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</si>
  <si>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</si>
  <si>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</si>
  <si>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</si>
  <si>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</si>
  <si>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</si>
  <si>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</si>
  <si>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</si>
  <si>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</si>
  <si>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</si>
  <si>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</si>
  <si>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</si>
  <si>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</si>
  <si>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</si>
  <si>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</si>
  <si>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</si>
  <si>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</si>
  <si>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</si>
  <si>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</si>
  <si>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</si>
  <si>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</si>
  <si>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</si>
  <si>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</si>
  <si>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</si>
  <si>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</si>
  <si>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</si>
  <si>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</si>
  <si>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</si>
  <si>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</si>
  <si>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</si>
  <si>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</si>
  <si>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</si>
  <si>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</si>
  <si>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</si>
  <si>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</si>
  <si>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</si>
  <si>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</si>
  <si>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</si>
  <si>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</si>
  <si>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</si>
  <si>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</si>
  <si>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</si>
  <si>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</si>
  <si>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</si>
  <si>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</si>
  <si>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</si>
  <si>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</si>
  <si>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</si>
  <si>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</si>
  <si>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</si>
  <si>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</si>
  <si>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</si>
  <si>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</si>
  <si>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</si>
  <si>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</si>
  <si>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</si>
  <si>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</si>
  <si>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</si>
  <si>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</si>
  <si>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</si>
  <si>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</si>
  <si>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</si>
  <si>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</si>
  <si>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</si>
  <si>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</si>
  <si>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</si>
  <si>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</si>
  <si>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</si>
  <si>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</si>
  <si>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</si>
  <si>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</si>
  <si>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</si>
  <si>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</si>
  <si>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</si>
  <si>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</si>
  <si>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</si>
  <si>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</si>
  <si>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</si>
  <si>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</si>
  <si>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</si>
  <si>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</si>
  <si>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</si>
  <si>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</si>
  <si>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</si>
  <si>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</si>
  <si>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</si>
  <si>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</si>
  <si>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</si>
  <si>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</si>
  <si>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</si>
  <si>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</si>
  <si>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</si>
  <si>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</si>
  <si>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</si>
  <si>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</si>
  <si>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</si>
  <si>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</si>
  <si>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</si>
  <si>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</si>
  <si>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</si>
  <si>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</si>
  <si>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</si>
  <si>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</si>
  <si>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</si>
  <si>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</si>
  <si>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</si>
  <si>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</si>
  <si>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</si>
  <si>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</si>
  <si>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</si>
  <si>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</si>
  <si>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</si>
  <si>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</si>
  <si>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</si>
  <si>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</si>
  <si>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</si>
  <si>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</si>
  <si>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</si>
  <si>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</si>
  <si>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</si>
  <si>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</si>
  <si>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</si>
  <si>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</si>
  <si>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</si>
  <si>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</si>
  <si>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</si>
  <si>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</si>
  <si>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</si>
  <si>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</si>
  <si>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</si>
  <si>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</si>
  <si>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</si>
  <si>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</si>
  <si>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</si>
  <si>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</si>
  <si>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</si>
  <si>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</si>
  <si>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</si>
  <si>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</si>
  <si>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</si>
  <si>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</si>
  <si>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</si>
  <si>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</si>
  <si>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</si>
  <si>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</si>
  <si>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</si>
  <si>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</si>
  <si>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</si>
  <si>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</si>
  <si>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</si>
  <si>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</si>
  <si>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</si>
  <si>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</si>
  <si>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</si>
  <si>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</si>
  <si>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</si>
  <si>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</si>
  <si>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</si>
  <si>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</si>
  <si>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</si>
  <si>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</si>
  <si>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</si>
  <si>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</si>
  <si>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</si>
  <si>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</si>
  <si>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</si>
  <si>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</si>
  <si>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</si>
  <si>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</si>
  <si>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</si>
  <si>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</si>
  <si>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</si>
  <si>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</si>
  <si>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</si>
  <si>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</si>
  <si>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</si>
  <si>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</si>
  <si>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</si>
  <si>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</si>
  <si>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</si>
  <si>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</si>
  <si>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</si>
  <si>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</si>
  <si>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</si>
  <si>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</si>
  <si>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</si>
  <si>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</si>
  <si>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</si>
  <si>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</si>
  <si>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</si>
  <si>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</si>
  <si>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</si>
  <si>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</si>
  <si>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</si>
  <si>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</si>
  <si>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</si>
  <si>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</si>
  <si>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</si>
  <si>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</si>
  <si>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</si>
  <si>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</si>
  <si>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</si>
  <si>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</si>
  <si>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</si>
  <si>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</si>
  <si>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</si>
  <si>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</si>
  <si>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</si>
  <si>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</si>
  <si>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</si>
  <si>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</si>
  <si>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</si>
  <si>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</si>
  <si>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</si>
  <si>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</si>
  <si>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</si>
  <si>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</si>
  <si>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</si>
  <si>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</si>
  <si>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</si>
  <si>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</si>
  <si>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</si>
  <si>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</si>
  <si>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</si>
  <si>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</si>
  <si>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</si>
  <si>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</si>
  <si>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</si>
  <si>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</si>
  <si>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</si>
  <si>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</si>
  <si>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</si>
  <si>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</si>
  <si>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</si>
  <si>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</si>
  <si>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</si>
  <si>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</si>
  <si>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</si>
  <si>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</si>
  <si>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</si>
  <si>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</si>
  <si>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</si>
  <si>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</si>
  <si>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</si>
  <si>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</si>
  <si>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</si>
  <si>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</si>
  <si>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</si>
  <si>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</si>
  <si>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</si>
  <si>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</si>
  <si>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</si>
  <si>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</si>
  <si>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</si>
  <si>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</si>
  <si>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</si>
  <si>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</si>
  <si>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</si>
  <si>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</si>
  <si>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</si>
  <si>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</si>
  <si>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</si>
  <si>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</si>
  <si>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</si>
  <si>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</si>
  <si>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</si>
  <si>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</si>
  <si>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</si>
  <si>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</si>
  <si>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</si>
  <si>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</si>
  <si>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</si>
  <si>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</si>
  <si>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</si>
  <si>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</si>
  <si>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</si>
  <si>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</si>
  <si>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</si>
  <si>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</si>
  <si>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</si>
  <si>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</si>
  <si>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</si>
  <si>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</si>
  <si>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</si>
  <si>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</si>
  <si>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</si>
  <si>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</si>
  <si>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</si>
  <si>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</si>
  <si>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</si>
  <si>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</si>
  <si>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</si>
  <si>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</si>
  <si>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</si>
  <si>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</si>
  <si>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</si>
  <si>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</si>
  <si>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</si>
  <si>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</si>
  <si>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</si>
  <si>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</si>
  <si>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</si>
  <si>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</si>
  <si>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</si>
  <si>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</si>
  <si>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</si>
  <si>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</si>
  <si>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</si>
  <si>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</si>
  <si>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</si>
  <si>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</si>
  <si>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</si>
  <si>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</si>
  <si>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</si>
  <si>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</si>
  <si>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</si>
  <si>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</si>
  <si>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</si>
  <si>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</si>
  <si>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</si>
  <si>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</si>
  <si>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</si>
  <si>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</si>
  <si>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</si>
  <si>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</si>
  <si>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</si>
  <si>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</si>
  <si>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</si>
  <si>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</si>
  <si>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</si>
  <si>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</si>
  <si>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</si>
  <si>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</si>
  <si>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</si>
  <si>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</si>
  <si>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</si>
  <si>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</si>
  <si>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</si>
  <si>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</si>
  <si>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</si>
  <si>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</si>
  <si>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</si>
  <si>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</si>
  <si>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</si>
  <si>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</si>
  <si>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</si>
  <si>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</si>
  <si>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</si>
  <si>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</si>
  <si>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</si>
  <si>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</si>
  <si>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</si>
  <si>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</si>
  <si>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</si>
  <si>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</si>
  <si>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</si>
  <si>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</si>
  <si>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</si>
  <si>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</si>
  <si>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</si>
  <si>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</si>
  <si>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</si>
  <si>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</si>
  <si>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</si>
  <si>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</si>
  <si>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</si>
  <si>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</si>
  <si>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</si>
  <si>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</si>
  <si>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</si>
  <si>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</si>
  <si>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</si>
  <si>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</si>
  <si>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</si>
  <si>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</si>
  <si>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</si>
  <si>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</si>
  <si>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</si>
  <si>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</si>
  <si>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</si>
  <si>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</si>
  <si>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</si>
  <si>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</si>
  <si>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</si>
  <si>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</si>
  <si>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</si>
  <si>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</si>
  <si>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</si>
  <si>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</si>
  <si>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</si>
  <si>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</si>
  <si>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</si>
  <si>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</si>
  <si>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</si>
  <si>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</si>
  <si>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</si>
  <si>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</si>
  <si>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</si>
  <si>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</si>
  <si>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</si>
  <si>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</si>
  <si>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</si>
  <si>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</si>
  <si>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</si>
  <si>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</si>
  <si>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</si>
  <si>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</si>
  <si>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</si>
  <si>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</si>
  <si>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</si>
  <si>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</si>
  <si>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</si>
  <si>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</si>
  <si>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</si>
  <si>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</si>
  <si>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</si>
  <si>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</si>
  <si>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</si>
  <si>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</si>
  <si>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</si>
  <si>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</si>
  <si>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</si>
  <si>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</si>
  <si>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</si>
  <si>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</si>
  <si>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</si>
  <si>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</si>
  <si>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</si>
  <si>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</si>
  <si>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</si>
  <si>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</si>
  <si>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</si>
  <si>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</si>
  <si>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</si>
  <si>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</si>
  <si>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</si>
  <si>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</si>
  <si>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</si>
  <si>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</si>
  <si>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</si>
  <si>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</si>
  <si>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</si>
  <si>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</si>
  <si>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</si>
  <si>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</si>
  <si>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</si>
  <si>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</si>
  <si>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</si>
  <si>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</si>
  <si>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</si>
  <si>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</si>
  <si>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</si>
  <si>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</si>
  <si>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</si>
  <si>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</si>
  <si>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</si>
  <si>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</si>
  <si>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</si>
  <si>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</si>
  <si>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</si>
  <si>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</si>
  <si>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</si>
  <si>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</si>
  <si>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</si>
  <si>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</si>
  <si>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</si>
  <si>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</si>
  <si>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</si>
  <si>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</si>
  <si>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</si>
  <si>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</si>
  <si>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</si>
  <si>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</si>
  <si>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</si>
  <si>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</si>
  <si>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</si>
  <si>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</si>
  <si>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</si>
  <si>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</si>
  <si>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</si>
  <si>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</si>
  <si>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</si>
  <si>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</si>
  <si>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</si>
  <si>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</si>
  <si>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</si>
  <si>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</si>
  <si>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</si>
  <si>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</si>
  <si>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</si>
  <si>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</si>
  <si>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</si>
  <si>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</si>
  <si>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</si>
  <si>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</si>
  <si>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</si>
  <si>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</si>
  <si>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</si>
  <si>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</si>
  <si>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</si>
  <si>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</si>
  <si>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</si>
  <si>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</si>
  <si>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</si>
  <si>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</si>
  <si>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</si>
  <si>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</si>
  <si>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</si>
  <si>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</si>
  <si>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</si>
  <si>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</si>
  <si>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</si>
  <si>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</si>
  <si>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</si>
  <si>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</si>
  <si>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</si>
  <si>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</si>
  <si>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</si>
  <si>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</si>
  <si>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</si>
  <si>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</si>
  <si>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</si>
  <si>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</si>
  <si>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</si>
  <si>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</si>
  <si>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</si>
  <si>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</si>
  <si>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</si>
  <si>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</si>
  <si>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</si>
  <si>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</si>
  <si>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</si>
  <si>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</si>
  <si>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</si>
  <si>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</si>
  <si>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</si>
  <si>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</si>
  <si>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</si>
  <si>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</si>
  <si>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</si>
  <si>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</si>
  <si>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</si>
  <si>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</si>
  <si>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</si>
  <si>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</si>
  <si>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</si>
  <si>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</si>
  <si>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</si>
  <si>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</si>
  <si>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</si>
  <si>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</si>
  <si>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</si>
  <si>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</si>
  <si>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</si>
  <si>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</si>
  <si>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</si>
  <si>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</si>
  <si>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</si>
  <si>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</si>
  <si>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</si>
  <si>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</si>
  <si>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</si>
  <si>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</si>
  <si>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</si>
  <si>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</si>
  <si>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</si>
  <si>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</si>
  <si>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</si>
  <si>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</si>
  <si>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</si>
  <si>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</si>
  <si>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</si>
  <si>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</si>
  <si>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</si>
  <si>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</si>
  <si>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</si>
  <si>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</si>
  <si>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</si>
  <si>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</si>
  <si>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</si>
  <si>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</si>
  <si>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</si>
  <si>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</si>
  <si>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</si>
  <si>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</si>
  <si>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</si>
  <si>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</si>
  <si>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</si>
  <si>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</si>
  <si>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</si>
  <si>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</si>
  <si>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</si>
  <si>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</si>
  <si>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</si>
  <si>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</si>
  <si>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</si>
  <si>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</si>
  <si>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</si>
  <si>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</si>
  <si>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</si>
  <si>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</si>
  <si>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</si>
  <si>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</si>
  <si>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</si>
  <si>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</si>
  <si>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</si>
  <si>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</si>
  <si>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</si>
  <si>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</si>
  <si>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</si>
  <si>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</si>
  <si>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</si>
  <si>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</si>
  <si>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</si>
  <si>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</si>
  <si>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</si>
  <si>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</si>
  <si>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</si>
  <si>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</si>
  <si>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</si>
  <si>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</si>
  <si>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</si>
  <si>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</si>
  <si>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</si>
  <si>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</si>
  <si>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</si>
  <si>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</si>
  <si>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</si>
  <si>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</si>
  <si>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</si>
  <si>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</si>
  <si>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</si>
  <si>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</si>
  <si>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</si>
  <si>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</si>
  <si>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</si>
  <si>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</si>
  <si>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</si>
  <si>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</si>
  <si>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</si>
  <si>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</si>
  <si>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</si>
  <si>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</si>
  <si>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</si>
  <si>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</si>
  <si>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</si>
  <si>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</si>
  <si>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</si>
  <si>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</si>
  <si>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</si>
  <si>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</si>
  <si>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</si>
  <si>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</si>
  <si>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</si>
  <si>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</si>
  <si>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</si>
  <si>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</si>
  <si>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</si>
  <si>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</si>
  <si>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</si>
  <si>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</si>
  <si>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</si>
  <si>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</si>
  <si>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</si>
  <si>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</si>
  <si>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</si>
  <si>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</si>
  <si>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</si>
  <si>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</si>
  <si>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</si>
  <si>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</si>
  <si>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</si>
  <si>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</si>
  <si>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</si>
  <si>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</si>
  <si>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</si>
  <si>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</si>
  <si>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</si>
  <si>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</si>
  <si>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</si>
  <si>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</si>
  <si>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</si>
  <si>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</si>
  <si>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</si>
  <si>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</si>
  <si>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</si>
  <si>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</si>
  <si>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</si>
  <si>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</si>
  <si>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</si>
  <si>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</si>
  <si>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</si>
  <si>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</si>
  <si>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</si>
  <si>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</si>
  <si>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</si>
  <si>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</si>
  <si>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</si>
  <si>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</si>
  <si>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</si>
  <si>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</si>
  <si>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</si>
  <si>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</si>
  <si>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</si>
  <si>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</si>
  <si>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</si>
  <si>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</si>
  <si>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</si>
  <si>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</si>
  <si>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</si>
  <si>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</si>
  <si>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</si>
  <si>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</si>
  <si>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</si>
  <si>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</si>
  <si>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</si>
  <si>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</si>
  <si>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</si>
  <si>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</si>
  <si>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</si>
  <si>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</si>
  <si>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</si>
  <si>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</si>
  <si>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</si>
  <si>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</si>
  <si>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</si>
  <si>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</si>
  <si>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</si>
  <si>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</si>
  <si>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</si>
  <si>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</si>
  <si>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</si>
  <si>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</si>
  <si>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</si>
  <si>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</si>
  <si>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</si>
  <si>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</si>
  <si>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</si>
  <si>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</si>
  <si>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</si>
  <si>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</si>
  <si>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</si>
  <si>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</si>
  <si>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</si>
  <si>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</si>
  <si>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</si>
  <si>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</si>
  <si>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</si>
  <si>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</si>
  <si>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</si>
  <si>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</si>
  <si>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</si>
  <si>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</si>
  <si>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</si>
  <si>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</si>
  <si>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</si>
  <si>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</si>
  <si>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</si>
  <si>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</si>
  <si>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</si>
  <si>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</si>
  <si>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</si>
  <si>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</si>
  <si>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</si>
  <si>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</si>
  <si>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</si>
  <si>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</si>
  <si>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</si>
  <si>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</si>
  <si>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</si>
  <si>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</si>
  <si>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</si>
  <si>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</si>
  <si>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</si>
  <si>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</si>
  <si>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</si>
  <si>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</si>
  <si>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</si>
  <si>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</si>
  <si>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</si>
  <si>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</si>
  <si>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</si>
  <si>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</si>
  <si>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</si>
  <si>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</si>
  <si>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</si>
  <si>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</si>
  <si>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</si>
  <si>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</si>
  <si>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</si>
  <si>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</si>
  <si>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</si>
  <si>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</si>
  <si>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</si>
  <si>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</si>
  <si>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</si>
  <si>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</si>
  <si>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</si>
  <si>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</si>
  <si>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</si>
  <si>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</si>
  <si>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</si>
  <si>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</si>
  <si>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</si>
  <si>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</si>
  <si>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</si>
  <si>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</si>
  <si>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</si>
  <si>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</si>
  <si>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</si>
  <si>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</si>
  <si>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</si>
  <si>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</si>
  <si>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</si>
  <si>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</si>
  <si>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</si>
  <si>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</si>
  <si>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</si>
  <si>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</si>
  <si>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</si>
  <si>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</si>
  <si>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</si>
  <si>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</si>
  <si>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</si>
  <si>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</si>
  <si>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</si>
  <si>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</si>
  <si>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</si>
  <si>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</si>
  <si>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</si>
  <si>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</si>
  <si>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</si>
  <si>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</si>
  <si>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</si>
  <si>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</si>
  <si>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</si>
  <si>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</si>
  <si>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</si>
  <si>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</si>
  <si>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</si>
  <si>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</si>
  <si>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</si>
  <si>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</si>
  <si>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</si>
  <si>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</si>
  <si>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</si>
  <si>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</si>
  <si>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</si>
  <si>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</si>
  <si>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</si>
  <si>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</si>
  <si>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</si>
  <si>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</si>
  <si>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</si>
  <si>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</si>
  <si>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</si>
  <si>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</si>
  <si>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</si>
  <si>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</si>
  <si>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</si>
  <si>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</si>
  <si>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</si>
  <si>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</si>
  <si>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</si>
  <si>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</si>
  <si>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</si>
  <si>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</si>
  <si>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</si>
  <si>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</si>
  <si>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</si>
  <si>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</si>
  <si>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</si>
  <si>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</si>
  <si>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</si>
  <si>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</si>
  <si>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</si>
  <si>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</si>
  <si>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</si>
  <si>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</si>
  <si>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</si>
  <si>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</si>
  <si>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</si>
  <si>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</si>
  <si>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</si>
  <si>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</si>
  <si>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</si>
  <si>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</si>
  <si>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</si>
  <si>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</si>
  <si>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</si>
  <si>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</si>
  <si>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</si>
  <si>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</si>
  <si>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</si>
  <si>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</si>
  <si>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</si>
  <si>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</si>
  <si>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</si>
  <si>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</si>
  <si>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</si>
  <si>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</si>
  <si>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</si>
  <si>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</si>
  <si>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</si>
  <si>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</si>
  <si>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</si>
  <si>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</si>
  <si>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</si>
  <si>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</si>
  <si>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</si>
  <si>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</si>
  <si>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</si>
  <si>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</si>
  <si>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</si>
  <si>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</si>
  <si>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</si>
  <si>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</si>
  <si>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</si>
  <si>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</si>
  <si>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</si>
  <si>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</si>
  <si>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</si>
  <si>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</si>
  <si>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</si>
  <si>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</si>
  <si>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</si>
  <si>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</si>
  <si>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</si>
  <si>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</si>
  <si>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</si>
  <si>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</si>
  <si>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</si>
  <si>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</si>
  <si>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</si>
  <si>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</si>
  <si>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</si>
  <si>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</si>
  <si>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</si>
  <si>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</si>
  <si>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</si>
  <si>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</si>
  <si>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</si>
  <si>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</si>
  <si>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</si>
  <si>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</si>
  <si>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</si>
  <si>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</si>
  <si>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</si>
  <si>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</si>
  <si>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</si>
  <si>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</si>
  <si>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</si>
  <si>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</si>
  <si>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</si>
  <si>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</si>
  <si>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</si>
  <si>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</si>
  <si>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</si>
  <si>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</si>
  <si>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</si>
  <si>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</si>
  <si>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</si>
  <si>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</si>
  <si>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</si>
  <si>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</si>
  <si>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</si>
  <si>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</si>
  <si>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</si>
  <si>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</si>
  <si>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</si>
  <si>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</si>
  <si>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</si>
  <si>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</si>
  <si>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</si>
  <si>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</si>
  <si>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</si>
  <si>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</si>
  <si>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</si>
  <si>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</si>
  <si>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</si>
  <si>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</si>
  <si>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</si>
  <si>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</si>
  <si>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</si>
  <si>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</si>
  <si>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</si>
  <si>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</si>
  <si>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</si>
  <si>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</si>
  <si>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</si>
  <si>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</si>
  <si>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</si>
  <si>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</si>
  <si>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</si>
  <si>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</si>
  <si>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</si>
  <si>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</si>
  <si>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</si>
  <si>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</si>
  <si>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</si>
  <si>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</si>
  <si>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</si>
  <si>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</si>
  <si>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</si>
  <si>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</si>
  <si>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</si>
  <si>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</si>
  <si>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</si>
  <si>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</si>
  <si>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</si>
  <si>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</si>
  <si>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</si>
  <si>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</si>
  <si>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</si>
  <si>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</si>
  <si>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</si>
  <si>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</si>
  <si>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</si>
  <si>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</si>
  <si>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</si>
  <si>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</si>
  <si>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</si>
  <si>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</si>
  <si>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</si>
  <si>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</si>
  <si>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</si>
  <si>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</si>
  <si>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</si>
  <si>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</si>
  <si>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</si>
  <si>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</si>
  <si>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</si>
  <si>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</si>
  <si>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</si>
  <si>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</si>
  <si>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</si>
  <si>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</si>
  <si>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</si>
  <si>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</si>
  <si>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</si>
  <si>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</si>
  <si>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</si>
  <si>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</si>
  <si>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</si>
  <si>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</si>
  <si>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</si>
  <si>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</si>
  <si>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</si>
  <si>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</si>
  <si>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</si>
  <si>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</si>
  <si>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</si>
  <si>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</si>
  <si>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</si>
  <si>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</si>
  <si>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</si>
  <si>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</si>
  <si>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</si>
  <si>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</si>
  <si>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</si>
  <si>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</si>
  <si>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</si>
  <si>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</si>
  <si>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</si>
  <si>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</si>
  <si>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</si>
  <si>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</si>
  <si>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</si>
  <si>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</si>
  <si>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</si>
  <si>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</si>
  <si>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</si>
  <si>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</si>
  <si>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</si>
  <si>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</si>
  <si>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</si>
  <si>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</si>
  <si>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</si>
  <si>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</si>
  <si>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</si>
  <si>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</si>
  <si>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</si>
  <si>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</si>
  <si>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</si>
  <si>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</si>
  <si>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</si>
  <si>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</si>
  <si>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</si>
  <si>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</si>
  <si>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</si>
  <si>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</si>
  <si>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</si>
  <si>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</si>
  <si>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</si>
  <si>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</si>
  <si>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</si>
  <si>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</si>
  <si>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</si>
  <si>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</si>
  <si>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</si>
  <si>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</si>
  <si>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</si>
  <si>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</si>
  <si>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</si>
  <si>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</si>
  <si>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</si>
  <si>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</si>
  <si>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</si>
  <si>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</si>
  <si>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</si>
  <si>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</si>
  <si>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</si>
  <si>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</si>
  <si>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</si>
  <si>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</si>
  <si>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</si>
  <si>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</si>
  <si>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</si>
  <si>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</si>
  <si>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</si>
  <si>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</si>
  <si>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</si>
  <si>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</si>
  <si>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</si>
  <si>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</si>
  <si>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</si>
  <si>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</si>
  <si>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</si>
  <si>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</si>
  <si>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</si>
  <si>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</si>
  <si>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</si>
  <si>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</si>
  <si>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</si>
  <si>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</si>
  <si>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</si>
  <si>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</si>
  <si>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</si>
  <si>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</si>
  <si>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</si>
  <si>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</si>
  <si>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</si>
  <si>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</si>
  <si>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</si>
  <si>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</si>
  <si>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</si>
  <si>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</si>
  <si>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</si>
  <si>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</si>
  <si>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</si>
  <si>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</si>
  <si>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</si>
  <si>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</si>
  <si>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</si>
  <si>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</si>
  <si>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</si>
  <si>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</si>
  <si>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</si>
  <si>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</si>
  <si>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</si>
  <si>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</si>
  <si>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</si>
  <si>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</si>
  <si>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</si>
  <si>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</si>
  <si>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</si>
  <si>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</si>
  <si>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</si>
  <si>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</si>
  <si>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</si>
  <si>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</si>
  <si>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</si>
  <si>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</si>
  <si>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</si>
  <si>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</si>
  <si>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</si>
  <si>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</si>
  <si>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</si>
  <si>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</si>
  <si>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</si>
  <si>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</si>
  <si>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</si>
  <si>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</si>
  <si>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</si>
  <si>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</si>
  <si>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</si>
  <si>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</si>
  <si>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</si>
  <si>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</si>
  <si>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</si>
  <si>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</si>
  <si>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</si>
  <si>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</si>
  <si>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</si>
  <si>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</si>
  <si>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</si>
  <si>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</si>
  <si>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</si>
  <si>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</si>
  <si>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</si>
  <si>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</si>
  <si>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</si>
  <si>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</si>
  <si>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</si>
  <si>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</si>
  <si>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</si>
  <si>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</si>
  <si>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</si>
  <si>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</si>
  <si>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</si>
  <si>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</si>
  <si>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</si>
  <si>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</si>
  <si>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</si>
  <si>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</si>
  <si>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</si>
  <si>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</si>
  <si>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</si>
  <si>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</si>
  <si>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</si>
  <si>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</si>
  <si>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</si>
  <si>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</si>
  <si>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</si>
  <si>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</si>
  <si>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</si>
  <si>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</si>
  <si>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</si>
  <si>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</si>
  <si>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</si>
  <si>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</si>
  <si>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</si>
  <si>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</si>
  <si>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</si>
  <si>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</si>
  <si>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</si>
  <si>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</si>
  <si>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</si>
  <si>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</si>
  <si>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</si>
  <si>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</si>
  <si>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</si>
  <si>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</si>
  <si>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</si>
  <si>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</si>
  <si>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</si>
  <si>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</si>
  <si>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</si>
  <si>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</si>
  <si>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</si>
  <si>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</si>
  <si>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</si>
  <si>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</si>
  <si>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</si>
  <si>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</si>
  <si>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</si>
  <si>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</si>
  <si>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</si>
  <si>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</si>
  <si>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</si>
  <si>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</si>
  <si>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</si>
  <si>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</si>
  <si>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</si>
  <si>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</si>
  <si>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</si>
  <si>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</si>
  <si>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</si>
  <si>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</si>
  <si>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</si>
  <si>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</si>
  <si>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</si>
  <si>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</si>
  <si>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</si>
  <si>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</si>
  <si>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</si>
  <si>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</si>
  <si>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</si>
  <si>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</si>
  <si>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</si>
  <si>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</si>
  <si>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</si>
  <si>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</si>
  <si>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</si>
  <si>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</si>
  <si>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</si>
  <si>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</si>
  <si>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</si>
  <si>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</si>
  <si>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</si>
  <si>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</si>
  <si>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</si>
  <si>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</si>
  <si>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</si>
  <si>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</si>
  <si>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</si>
  <si>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</si>
  <si>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</si>
  <si>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</si>
  <si>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</si>
  <si>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</si>
  <si>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</si>
  <si>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</si>
  <si>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</si>
  <si>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</si>
  <si>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</si>
  <si>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</si>
  <si>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</si>
  <si>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</si>
  <si>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</si>
  <si>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</si>
  <si>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</si>
  <si>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</si>
  <si>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</si>
  <si>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</si>
  <si>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</si>
  <si>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</si>
  <si>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</si>
  <si>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</si>
  <si>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</si>
  <si>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</si>
  <si>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</si>
  <si>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</si>
  <si>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</si>
  <si>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</si>
  <si>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</si>
  <si>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</si>
  <si>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</si>
  <si>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</si>
  <si>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</si>
  <si>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</si>
  <si>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</si>
  <si>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</si>
  <si>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</si>
  <si>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</si>
  <si>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</si>
  <si>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</si>
  <si>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</si>
  <si>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</si>
  <si>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</si>
  <si>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</si>
  <si>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</si>
  <si>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</si>
  <si>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</si>
  <si>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</si>
  <si>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</si>
  <si>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</si>
  <si>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</si>
  <si>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</si>
  <si>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</si>
  <si>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</si>
  <si>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</si>
  <si>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</si>
  <si>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</si>
  <si>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</si>
  <si>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</si>
  <si>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</si>
  <si>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</si>
  <si>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</si>
  <si>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</si>
  <si>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</si>
  <si>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</si>
  <si>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</si>
  <si>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</si>
  <si>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</si>
  <si>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</si>
  <si>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</si>
  <si>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</si>
  <si>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</si>
  <si>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</si>
  <si>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</si>
  <si>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</si>
  <si>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</si>
  <si>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</si>
  <si>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</si>
  <si>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</si>
  <si>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</si>
  <si>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</si>
  <si>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</si>
  <si>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</si>
  <si>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</si>
  <si>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</si>
  <si>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</si>
  <si>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</si>
  <si>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</si>
  <si>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</si>
  <si>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</si>
  <si>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</si>
  <si>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</si>
  <si>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</si>
  <si>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</si>
  <si>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</si>
  <si>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</si>
  <si>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</si>
  <si>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</si>
  <si>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</si>
  <si>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</si>
  <si>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</si>
  <si>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</si>
  <si>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</si>
  <si>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</si>
  <si>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</si>
  <si>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</si>
  <si>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</si>
  <si>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</si>
  <si>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</si>
  <si>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</si>
  <si>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</si>
  <si>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</si>
  <si>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</si>
  <si>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</si>
  <si>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</si>
  <si>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</si>
  <si>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</si>
  <si>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</si>
  <si>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</si>
  <si>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</si>
  <si>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</si>
  <si>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</si>
  <si>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</si>
  <si>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</si>
  <si>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</si>
  <si>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</si>
  <si>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</si>
  <si>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</si>
  <si>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</si>
  <si>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</si>
  <si>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</si>
  <si>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</si>
  <si>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</si>
  <si>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</si>
  <si>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</si>
  <si>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</si>
  <si>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</si>
  <si>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</si>
  <si>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</si>
  <si>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</si>
  <si>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</si>
  <si>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</si>
  <si>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</si>
  <si>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</si>
  <si>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</si>
  <si>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</si>
  <si>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</si>
  <si>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</si>
  <si>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</si>
  <si>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</si>
  <si>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</si>
  <si>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</si>
  <si>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</si>
  <si>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</si>
  <si>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</si>
  <si>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</si>
  <si>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</si>
  <si>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</si>
  <si>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</si>
  <si>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</si>
  <si>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</si>
  <si>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</si>
  <si>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</si>
  <si>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</si>
  <si>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</si>
  <si>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</si>
  <si>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</si>
  <si>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</si>
  <si>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</si>
  <si>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</si>
  <si>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</si>
  <si>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</si>
  <si>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</si>
  <si>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</si>
  <si>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</si>
  <si>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</si>
  <si>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</si>
  <si>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</si>
  <si>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</si>
  <si>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</si>
  <si>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</si>
  <si>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</si>
  <si>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</si>
  <si>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</si>
  <si>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</si>
  <si>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</si>
  <si>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</si>
  <si>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</si>
  <si>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</si>
  <si>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</si>
  <si>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</si>
  <si>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</si>
  <si>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</si>
  <si>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</si>
  <si>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</si>
  <si>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</si>
  <si>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</si>
  <si>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</si>
  <si>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</si>
  <si>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</si>
  <si>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</si>
  <si>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</si>
  <si>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</si>
  <si>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</si>
  <si>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</si>
  <si>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</si>
  <si>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</si>
  <si>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</si>
  <si>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</si>
  <si>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</si>
  <si>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</si>
  <si>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</si>
  <si>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</si>
  <si>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</si>
  <si>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</si>
  <si>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</si>
  <si>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</si>
  <si>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</si>
  <si>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</si>
  <si>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</si>
  <si>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</si>
  <si>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</si>
  <si>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</si>
  <si>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</si>
  <si>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</si>
  <si>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</si>
  <si>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</si>
  <si>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</si>
  <si>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</si>
  <si>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</si>
  <si>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</si>
  <si>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</si>
  <si>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</si>
  <si>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</si>
  <si>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</si>
  <si>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</si>
  <si>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</si>
  <si>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</si>
  <si>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</si>
  <si>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</si>
  <si>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</si>
  <si>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</si>
  <si>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</si>
  <si>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</si>
  <si>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</si>
  <si>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</si>
  <si>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</si>
  <si>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</si>
  <si>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</si>
  <si>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</si>
  <si>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</si>
  <si>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</si>
  <si>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</si>
  <si>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</si>
  <si>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</si>
  <si>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</si>
  <si>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</si>
  <si>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</si>
  <si>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</si>
  <si>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</si>
  <si>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</si>
  <si>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</si>
  <si>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</si>
  <si>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</si>
  <si>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</si>
  <si>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</si>
  <si>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</si>
  <si>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</si>
  <si>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</si>
  <si>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</si>
  <si>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</si>
  <si>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</si>
  <si>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</si>
  <si>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</si>
  <si>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</si>
  <si>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</si>
  <si>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</si>
  <si>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</si>
  <si>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</si>
  <si>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</si>
  <si>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</si>
  <si>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</si>
  <si>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</si>
  <si>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</si>
  <si>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</si>
  <si>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</si>
  <si>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</si>
  <si>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</si>
  <si>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</si>
  <si>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</si>
  <si>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</si>
  <si>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</si>
  <si>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</si>
  <si>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</si>
  <si>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</si>
  <si>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</si>
  <si>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</si>
  <si>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</si>
  <si>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</si>
  <si>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</si>
  <si>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</si>
  <si>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</si>
  <si>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</si>
  <si>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</si>
  <si>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</si>
  <si>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</si>
  <si>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</si>
  <si>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</si>
  <si>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</si>
  <si>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</si>
  <si>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</si>
  <si>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</si>
  <si>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</si>
  <si>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</si>
  <si>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</si>
  <si>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</si>
  <si>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</si>
  <si>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</si>
  <si>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</si>
  <si>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</si>
  <si>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</si>
  <si>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</si>
  <si>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</si>
  <si>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</si>
  <si>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</si>
  <si>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</si>
  <si>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</si>
  <si>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</si>
  <si>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</si>
  <si>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</si>
  <si>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</si>
  <si>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</si>
  <si>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</si>
  <si>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</si>
  <si>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</si>
  <si>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</si>
  <si>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</si>
  <si>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</si>
  <si>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</si>
  <si>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</si>
  <si>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</si>
  <si>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</si>
  <si>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</si>
  <si>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</si>
  <si>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</si>
  <si>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</si>
  <si>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</si>
  <si>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</si>
  <si>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</si>
  <si>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</si>
  <si>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</si>
  <si>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</si>
  <si>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</si>
  <si>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</si>
  <si>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</si>
  <si>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</si>
  <si>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</si>
  <si>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</si>
  <si>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</si>
  <si>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</si>
  <si>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</si>
  <si>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</si>
  <si>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</si>
  <si>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</si>
  <si>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</si>
  <si>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</si>
  <si>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</si>
  <si>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</si>
  <si>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</si>
  <si>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</si>
  <si>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</si>
  <si>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</si>
  <si>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</si>
  <si>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</si>
  <si>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</si>
  <si>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</si>
  <si>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</si>
  <si>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</si>
  <si>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</si>
  <si>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</si>
  <si>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</si>
  <si>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</si>
  <si>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</si>
  <si>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</si>
  <si>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</si>
  <si>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</si>
  <si>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</si>
  <si>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</si>
  <si>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</si>
  <si>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</si>
  <si>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</si>
  <si>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</si>
  <si>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</si>
  <si>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</si>
  <si>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</si>
  <si>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</si>
  <si>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</si>
  <si>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</si>
  <si>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</si>
  <si>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</si>
  <si>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</si>
  <si>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</si>
  <si>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</si>
  <si>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</si>
  <si>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</si>
  <si>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</si>
  <si>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</si>
  <si>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</si>
  <si>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</si>
  <si>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</si>
  <si>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</si>
  <si>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</si>
  <si>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</si>
  <si>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</si>
  <si>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</si>
  <si>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</si>
  <si>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</si>
  <si>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</si>
  <si>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</si>
  <si>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</si>
  <si>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</si>
  <si>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</si>
  <si>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</si>
  <si>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</si>
  <si>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</si>
  <si>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</si>
  <si>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</si>
  <si>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</si>
  <si>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</si>
  <si>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</si>
  <si>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</si>
  <si>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</si>
  <si>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</si>
  <si>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</si>
  <si>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</si>
  <si>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</si>
  <si>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</si>
  <si>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</si>
  <si>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</si>
  <si>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</si>
  <si>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</si>
  <si>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</si>
  <si>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</si>
  <si>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</si>
  <si>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</si>
  <si>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</si>
  <si>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</si>
  <si>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</si>
  <si>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</si>
  <si>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</si>
  <si>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</si>
  <si>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</si>
  <si>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</si>
  <si>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</si>
  <si>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</si>
  <si>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</si>
  <si>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</si>
  <si>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</si>
  <si>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</si>
  <si>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</si>
  <si>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</si>
  <si>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</si>
  <si>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</si>
  <si>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</si>
  <si>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</si>
  <si>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</si>
  <si>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</si>
  <si>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</si>
  <si>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</si>
  <si>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</si>
  <si>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</si>
  <si>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</si>
  <si>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</si>
  <si>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</si>
  <si>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</si>
  <si>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</si>
  <si>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</si>
  <si>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</si>
  <si>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</si>
  <si>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</si>
  <si>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</si>
  <si>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</si>
  <si>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</si>
  <si>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</si>
  <si>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</si>
  <si>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</si>
  <si>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</si>
  <si>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</si>
  <si>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</si>
  <si>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</si>
  <si>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</si>
  <si>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</si>
  <si>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</si>
  <si>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</si>
  <si>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</si>
  <si>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</si>
  <si>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</si>
  <si>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</si>
  <si>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</si>
  <si>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</si>
  <si>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</si>
  <si>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</si>
  <si>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</si>
  <si>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</si>
  <si>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</si>
  <si>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</si>
  <si>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</si>
  <si>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</si>
  <si>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</si>
  <si>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</si>
  <si>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</si>
  <si>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</si>
  <si>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</si>
  <si>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</si>
  <si>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</si>
  <si>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</si>
  <si>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</si>
  <si>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</si>
  <si>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</si>
  <si>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</si>
  <si>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</si>
  <si>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</si>
  <si>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</si>
  <si>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</si>
  <si>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</si>
  <si>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</si>
  <si>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</si>
  <si>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</si>
  <si>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</si>
  <si>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</si>
  <si>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</si>
  <si>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</si>
  <si>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</si>
  <si>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</si>
  <si>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</si>
  <si>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</si>
  <si>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</si>
  <si>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</si>
  <si>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</si>
  <si>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</si>
  <si>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</si>
  <si>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</si>
  <si>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</si>
  <si>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</si>
  <si>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</si>
  <si>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</si>
  <si>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</si>
  <si>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</si>
  <si>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</si>
  <si>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</si>
  <si>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</si>
  <si>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</si>
  <si>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</si>
  <si>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</si>
  <si>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</si>
  <si>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</si>
  <si>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</si>
  <si>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</si>
  <si>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</si>
  <si>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</si>
  <si>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</si>
  <si>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</si>
  <si>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</si>
  <si>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</si>
  <si>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</si>
  <si>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</si>
  <si>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</si>
  <si>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</si>
  <si>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</si>
  <si>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</si>
  <si>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</si>
  <si>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</si>
  <si>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</si>
  <si>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</si>
  <si>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</si>
  <si>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</si>
  <si>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</si>
  <si>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</si>
  <si>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</si>
  <si>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</si>
  <si>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</si>
  <si>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</si>
  <si>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</si>
  <si>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</si>
  <si>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</si>
  <si>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</si>
  <si>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</si>
  <si>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</si>
  <si>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</si>
  <si>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</si>
  <si>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</si>
  <si>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</si>
  <si>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</si>
  <si>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</si>
  <si>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</si>
  <si>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</si>
  <si>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</si>
  <si>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</si>
  <si>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</si>
  <si>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</si>
  <si>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</si>
  <si>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</si>
  <si>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</si>
  <si>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</si>
  <si>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</si>
  <si>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</si>
  <si>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</si>
  <si>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</si>
  <si>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</si>
  <si>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</si>
  <si>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</si>
  <si>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</si>
  <si>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</si>
  <si>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</si>
  <si>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</si>
  <si>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</si>
  <si>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</si>
  <si>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</si>
  <si>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</si>
  <si>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</si>
  <si>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</si>
  <si>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</si>
  <si>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</si>
  <si>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</si>
  <si>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</si>
  <si>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</si>
  <si>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</si>
  <si>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</si>
  <si>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</si>
  <si>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</si>
  <si>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</si>
  <si>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</si>
  <si>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</si>
  <si>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</si>
  <si>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</si>
  <si>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</si>
  <si>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</si>
  <si>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</si>
  <si>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</si>
  <si>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</si>
  <si>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</si>
  <si>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</si>
  <si>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</si>
  <si>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</si>
  <si>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</si>
  <si>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</si>
  <si>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</si>
  <si>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</si>
  <si>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</si>
  <si>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</si>
  <si>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</si>
  <si>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</si>
  <si>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</si>
  <si>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</si>
  <si>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</si>
  <si>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</si>
  <si>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</si>
  <si>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</si>
  <si>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</si>
  <si>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</si>
  <si>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</si>
  <si>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</si>
  <si>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</si>
  <si>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</si>
  <si>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</si>
  <si>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</si>
  <si>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</si>
  <si>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</si>
  <si>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</si>
  <si>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</si>
  <si>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</si>
  <si>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</si>
  <si>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</si>
  <si>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</si>
  <si>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</si>
  <si>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</si>
  <si>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</si>
  <si>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</si>
  <si>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</si>
  <si>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</si>
  <si>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</si>
  <si>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</si>
  <si>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</si>
  <si>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</si>
  <si>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</si>
  <si>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</si>
  <si>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</si>
  <si>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</si>
  <si>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</si>
  <si>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</si>
  <si>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</si>
  <si>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</si>
  <si>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</si>
  <si>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</si>
  <si>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</si>
  <si>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</si>
  <si>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</si>
  <si>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</si>
  <si>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</si>
  <si>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</si>
  <si>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</si>
  <si>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</si>
  <si>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</si>
  <si>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</si>
  <si>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</si>
  <si>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</si>
  <si>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</si>
  <si>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</si>
  <si>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</si>
  <si>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</si>
  <si>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</si>
  <si>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</si>
  <si>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</si>
  <si>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</si>
  <si>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</si>
  <si>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</si>
  <si>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</si>
  <si>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</si>
  <si>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</si>
  <si>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</si>
  <si>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</si>
  <si>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</si>
  <si>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</si>
  <si>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</si>
  <si>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</si>
  <si>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</si>
  <si>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</si>
  <si>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</si>
  <si>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</si>
  <si>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</si>
  <si>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</si>
  <si>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</si>
  <si>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</si>
  <si>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</si>
  <si>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</si>
  <si>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</si>
  <si>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</si>
  <si>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</si>
  <si>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</si>
  <si>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</si>
  <si>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</si>
  <si>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</si>
  <si>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</si>
  <si>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</si>
  <si>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</si>
  <si>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</si>
  <si>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</si>
  <si>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</si>
  <si>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</si>
  <si>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</si>
  <si>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</si>
  <si>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</si>
  <si>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</si>
  <si>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</si>
  <si>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</si>
  <si>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</si>
  <si>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</si>
  <si>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</si>
  <si>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</si>
  <si>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</si>
  <si>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</si>
  <si>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</si>
  <si>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</si>
  <si>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</si>
  <si>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</si>
  <si>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</si>
  <si>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</si>
  <si>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</si>
  <si>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</si>
  <si>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</si>
  <si>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</si>
  <si>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</si>
  <si>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</si>
  <si>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</si>
  <si>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</si>
  <si>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</si>
  <si>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</si>
  <si>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</si>
  <si>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</si>
  <si>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</si>
  <si>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</si>
  <si>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</si>
  <si>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</si>
  <si>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</si>
  <si>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</si>
  <si>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</si>
  <si>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</si>
  <si>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</si>
  <si>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</si>
  <si>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</si>
  <si>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</si>
  <si>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</si>
  <si>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</si>
  <si>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</si>
  <si>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</si>
  <si>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</si>
  <si>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</si>
  <si>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</si>
  <si>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</si>
  <si>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</si>
  <si>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</si>
  <si>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</si>
  <si>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</si>
  <si>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</si>
  <si>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</si>
  <si>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</si>
  <si>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</si>
  <si>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</si>
  <si>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</si>
  <si>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</si>
  <si>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</si>
  <si>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</si>
  <si>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</si>
  <si>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</si>
  <si>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</si>
  <si>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</si>
  <si>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</si>
  <si>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</si>
  <si>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</si>
  <si>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</si>
  <si>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</si>
  <si>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</si>
  <si>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</si>
  <si>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</si>
  <si>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</si>
  <si>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</si>
  <si>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</si>
  <si>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</si>
  <si>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</si>
  <si>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</si>
  <si>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</si>
  <si>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</si>
  <si>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</si>
  <si>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</si>
  <si>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</si>
  <si>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</si>
  <si>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</si>
  <si>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</si>
  <si>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</si>
  <si>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</si>
  <si>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</si>
  <si>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</si>
  <si>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</si>
  <si>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</si>
  <si>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</si>
  <si>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</si>
  <si>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</si>
  <si>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</si>
  <si>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</si>
  <si>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</si>
  <si>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</si>
  <si>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</si>
  <si>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</si>
  <si>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</si>
  <si>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</si>
  <si>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</si>
  <si>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</si>
  <si>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</si>
  <si>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</si>
  <si>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</si>
  <si>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</si>
  <si>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</si>
  <si>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</si>
  <si>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</si>
  <si>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</si>
  <si>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</si>
  <si>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</si>
  <si>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</si>
  <si>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</si>
  <si>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</si>
  <si>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</si>
  <si>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</si>
  <si>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</si>
  <si>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</si>
  <si>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</si>
  <si>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</si>
  <si>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</si>
  <si>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</si>
  <si>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</si>
  <si>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</si>
  <si>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</si>
  <si>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</si>
  <si>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</si>
  <si>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</si>
  <si>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</si>
  <si>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</si>
  <si>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</si>
  <si>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</si>
  <si>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</si>
  <si>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</si>
  <si>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</si>
  <si>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</si>
  <si>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</si>
  <si>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</si>
  <si>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</si>
  <si>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</si>
  <si>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</si>
  <si>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</si>
  <si>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</si>
  <si>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</si>
  <si>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</si>
  <si>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</si>
  <si>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</si>
  <si>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</si>
  <si>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</si>
  <si>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</si>
  <si>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</si>
  <si>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</si>
  <si>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</si>
  <si>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</si>
  <si>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</si>
  <si>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</si>
  <si>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</si>
  <si>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</si>
  <si>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</si>
  <si>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</si>
  <si>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</si>
  <si>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</si>
  <si>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</si>
  <si>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</si>
  <si>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</si>
  <si>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</si>
  <si>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</si>
  <si>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</si>
  <si>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</si>
  <si>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</si>
  <si>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</si>
  <si>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</si>
  <si>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</si>
  <si>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</si>
  <si>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</si>
  <si>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</si>
  <si>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</si>
  <si>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</si>
  <si>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</si>
  <si>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</si>
  <si>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</si>
  <si>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</si>
  <si>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</si>
  <si>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</si>
  <si>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</si>
  <si>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</si>
  <si>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</si>
  <si>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</si>
  <si>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</si>
  <si>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</si>
  <si>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</si>
  <si>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</si>
  <si>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</si>
  <si>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</si>
  <si>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</si>
  <si>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</si>
  <si>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</si>
  <si>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</si>
  <si>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</si>
  <si>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</si>
  <si>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</si>
  <si>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</si>
  <si>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</si>
  <si>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</si>
  <si>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</si>
  <si>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</si>
  <si>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</si>
  <si>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</si>
  <si>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</si>
  <si>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</si>
  <si>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</si>
  <si>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</si>
  <si>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</si>
  <si>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</si>
  <si>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</si>
  <si>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</si>
  <si>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</si>
  <si>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</si>
  <si>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</si>
  <si>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</si>
  <si>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</si>
  <si>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</si>
  <si>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</si>
  <si>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</si>
  <si>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</si>
  <si>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</si>
  <si>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</si>
  <si>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</si>
  <si>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</si>
  <si>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</si>
  <si>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</si>
  <si>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</si>
  <si>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</si>
  <si>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</si>
  <si>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</si>
  <si>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</si>
  <si>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</si>
  <si>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</si>
  <si>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</si>
  <si>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</si>
  <si>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</si>
  <si>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</si>
  <si>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</si>
  <si>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</si>
  <si>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</si>
  <si>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</si>
  <si>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</si>
  <si>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</si>
  <si>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</si>
  <si>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</si>
  <si>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</si>
  <si>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</si>
  <si>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</si>
  <si>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</si>
  <si>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</si>
  <si>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</si>
  <si>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</si>
  <si>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</si>
  <si>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</si>
  <si>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</si>
  <si>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</si>
  <si>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</si>
  <si>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</si>
  <si>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</si>
  <si>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</si>
  <si>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</si>
  <si>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</si>
  <si>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</si>
  <si>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</si>
  <si>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</si>
  <si>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</si>
  <si>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</si>
  <si>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</si>
  <si>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</si>
  <si>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</si>
  <si>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</si>
  <si>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</si>
  <si>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</si>
  <si>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</si>
  <si>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</si>
  <si>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</si>
  <si>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</si>
  <si>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</si>
  <si>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</si>
  <si>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</si>
  <si>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</si>
  <si>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</si>
  <si>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</si>
  <si>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</si>
  <si>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</si>
  <si>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</si>
  <si>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</si>
  <si>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</si>
  <si>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</si>
  <si>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</si>
  <si>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</si>
  <si>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</si>
  <si>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</si>
  <si>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</si>
  <si>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</si>
  <si>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</si>
  <si>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</si>
  <si>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</si>
  <si>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</si>
  <si>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</si>
  <si>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</si>
  <si>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</si>
  <si>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</si>
  <si>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</si>
  <si>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</si>
  <si>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</si>
  <si>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</si>
  <si>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</si>
  <si>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</si>
  <si>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</si>
  <si>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</si>
  <si>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</si>
  <si>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</si>
  <si>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</si>
  <si>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</si>
  <si>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</si>
  <si>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</si>
  <si>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</si>
  <si>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</si>
  <si>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</si>
  <si>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</si>
  <si>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</si>
  <si>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</si>
  <si>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</si>
  <si>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</si>
  <si>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</si>
  <si>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</si>
  <si>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</si>
  <si>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</si>
  <si>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</si>
  <si>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</si>
  <si>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</si>
  <si>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</si>
  <si>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</si>
  <si>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</si>
  <si>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</si>
  <si>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</si>
  <si>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</si>
  <si>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</si>
  <si>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</si>
  <si>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</si>
  <si>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</si>
  <si>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</si>
  <si>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</si>
  <si>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</si>
  <si>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</si>
  <si>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</si>
  <si>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</si>
  <si>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</si>
  <si>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</si>
  <si>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</si>
  <si>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</si>
  <si>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</si>
  <si>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</si>
  <si>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</si>
  <si>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</si>
  <si>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</si>
  <si>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</si>
  <si>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</si>
  <si>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</si>
  <si>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</si>
  <si>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</si>
  <si>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</si>
  <si>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</si>
  <si>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</si>
  <si>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</si>
  <si>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</si>
  <si>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</si>
  <si>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</si>
  <si>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</si>
  <si>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</si>
  <si>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</si>
  <si>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</si>
  <si>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</si>
  <si>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</si>
  <si>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</si>
  <si>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</si>
  <si>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</si>
  <si>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</si>
  <si>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</si>
  <si>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</si>
  <si>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</si>
  <si>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</si>
  <si>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</si>
  <si>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</si>
  <si>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</si>
  <si>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</si>
  <si>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</si>
  <si>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</si>
  <si>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</si>
  <si>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</si>
  <si>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</si>
  <si>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</si>
  <si>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</si>
  <si>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</si>
  <si>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</si>
  <si>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</si>
  <si>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</si>
  <si>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</si>
  <si>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</si>
  <si>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</si>
  <si>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</si>
  <si>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</si>
  <si>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</si>
  <si>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</si>
  <si>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</si>
  <si>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</si>
  <si>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</si>
  <si>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</si>
  <si>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</si>
  <si>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</si>
  <si>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</si>
  <si>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</si>
  <si>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</si>
  <si>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</si>
  <si>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</si>
  <si>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</si>
  <si>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</si>
  <si>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</si>
  <si>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</si>
  <si>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</si>
  <si>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</si>
  <si>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</si>
  <si>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</si>
  <si>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</si>
  <si>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</si>
  <si>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</si>
  <si>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</si>
  <si>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</si>
  <si>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</si>
  <si>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</si>
  <si>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</si>
  <si>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</si>
  <si>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</si>
  <si>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</si>
  <si>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</si>
  <si>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</si>
  <si>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</si>
  <si>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</si>
  <si>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</si>
  <si>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</si>
  <si>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</si>
  <si>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</si>
  <si>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</si>
  <si>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</si>
  <si>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</si>
  <si>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</si>
  <si>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</si>
  <si>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</si>
  <si>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</si>
  <si>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</si>
  <si>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</si>
  <si>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</si>
  <si>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</si>
  <si>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</si>
  <si>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</si>
  <si>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</si>
  <si>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</si>
  <si>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</si>
  <si>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</si>
  <si>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</si>
  <si>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</si>
  <si>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</si>
  <si>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</si>
  <si>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</si>
  <si>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</si>
  <si>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</si>
  <si>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</si>
  <si>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</si>
  <si>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</si>
  <si>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</si>
  <si>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</si>
  <si>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</si>
  <si>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</si>
  <si>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</si>
  <si>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</si>
  <si>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</si>
  <si>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</si>
  <si>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</si>
  <si>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</si>
  <si>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</si>
  <si>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</si>
  <si>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</si>
  <si>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</si>
  <si>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</si>
  <si>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</si>
  <si>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</si>
  <si>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</si>
  <si>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</si>
  <si>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</si>
  <si>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</si>
  <si>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</si>
  <si>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</si>
  <si>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</si>
  <si>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</si>
  <si>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</si>
  <si>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</si>
  <si>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</si>
  <si>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</si>
  <si>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</si>
  <si>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</si>
  <si>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</si>
  <si>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</si>
  <si>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</si>
  <si>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</si>
  <si>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</si>
  <si>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</si>
  <si>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</si>
  <si>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</si>
  <si>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</si>
  <si>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</si>
  <si>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</si>
  <si>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</si>
  <si>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</si>
  <si>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</si>
  <si>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</si>
  <si>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</si>
  <si>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</si>
  <si>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</si>
  <si>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</si>
  <si>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</si>
  <si>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</si>
  <si>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</si>
  <si>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</si>
  <si>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</si>
  <si>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</si>
  <si>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</si>
  <si>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</si>
  <si>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</si>
  <si>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</si>
  <si>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</si>
  <si>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</si>
  <si>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</si>
  <si>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</si>
  <si>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</si>
  <si>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</si>
  <si>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</si>
  <si>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</si>
  <si>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</si>
  <si>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</si>
  <si>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</si>
  <si>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</si>
  <si>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</si>
  <si>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</si>
  <si>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</si>
  <si>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</si>
  <si>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</si>
  <si>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</si>
  <si>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</si>
  <si>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</si>
  <si>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</si>
  <si>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</si>
  <si>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</si>
  <si>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</si>
  <si>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</si>
  <si>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</si>
  <si>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</si>
  <si>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</si>
  <si>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</si>
  <si>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</si>
  <si>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</si>
  <si>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</si>
  <si>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</si>
  <si>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</si>
  <si>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</si>
  <si>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</si>
  <si>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</si>
  <si>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</si>
  <si>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</si>
  <si>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</si>
  <si>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</si>
  <si>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</si>
  <si>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</si>
  <si>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</si>
  <si>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</si>
  <si>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</si>
  <si>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</si>
  <si>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</si>
  <si>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</si>
  <si>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</si>
  <si>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</si>
  <si>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</si>
  <si>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</si>
  <si>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</si>
  <si>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</si>
  <si>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</si>
  <si>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</si>
  <si>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</si>
  <si>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</si>
  <si>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</si>
  <si>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</si>
  <si>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</si>
  <si>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</si>
  <si>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</si>
  <si>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</si>
  <si>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</si>
  <si>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</si>
  <si>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</si>
  <si>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</si>
  <si>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</si>
  <si>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</si>
  <si>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</si>
  <si>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</si>
  <si>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</si>
  <si>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</si>
  <si>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</si>
  <si>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</si>
  <si>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</si>
  <si>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</si>
  <si>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</si>
  <si>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</si>
  <si>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</si>
  <si>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</si>
  <si>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</si>
  <si>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</si>
  <si>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</si>
  <si>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</si>
  <si>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</si>
  <si>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</si>
  <si>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</si>
  <si>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</si>
  <si>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</si>
  <si>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</si>
  <si>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</si>
  <si>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</si>
  <si>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</si>
  <si>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</si>
  <si>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</si>
  <si>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</si>
  <si>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</si>
  <si>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</si>
  <si>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</si>
  <si>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</si>
  <si>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</si>
  <si>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</si>
  <si>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</si>
  <si>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</si>
  <si>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</si>
  <si>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</si>
  <si>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</si>
  <si>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</si>
  <si>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</si>
  <si>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</si>
  <si>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</si>
  <si>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</si>
  <si>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</si>
  <si>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</si>
  <si>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</si>
  <si>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</si>
  <si>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</si>
  <si>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</si>
  <si>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</si>
  <si>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</si>
  <si>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</si>
  <si>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</si>
  <si>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</si>
  <si>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</si>
  <si>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</si>
  <si>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</si>
  <si>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</si>
  <si>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</si>
  <si>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</si>
  <si>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</si>
  <si>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</si>
  <si>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</si>
  <si>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</si>
  <si>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</si>
  <si>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</si>
  <si>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</si>
  <si>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</si>
  <si>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</si>
  <si>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</si>
  <si>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</si>
  <si>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</si>
  <si>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</si>
  <si>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</si>
  <si>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</si>
  <si>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</si>
  <si>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</si>
  <si>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</si>
  <si>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</si>
  <si>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</si>
  <si>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</si>
  <si>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</si>
  <si>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</si>
  <si>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</si>
  <si>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</si>
  <si>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</si>
  <si>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</si>
  <si>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</si>
  <si>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</si>
  <si>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</si>
  <si>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</si>
  <si>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</si>
  <si>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</si>
  <si>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</si>
  <si>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</si>
  <si>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</si>
  <si>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</si>
  <si>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</si>
  <si>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</si>
  <si>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</si>
  <si>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</si>
  <si>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</si>
  <si>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</si>
  <si>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</si>
  <si>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</si>
  <si>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</si>
  <si>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</si>
  <si>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</si>
  <si>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</si>
  <si>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</si>
  <si>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</si>
  <si>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</si>
  <si>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</si>
  <si>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</si>
  <si>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</si>
  <si>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</si>
  <si>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</si>
  <si>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</si>
  <si>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</si>
  <si>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</si>
  <si>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</si>
  <si>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</si>
  <si>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</si>
  <si>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</si>
  <si>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</si>
  <si>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</si>
  <si>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</si>
  <si>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</si>
  <si>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</si>
  <si>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</si>
  <si>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</si>
  <si>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</si>
  <si>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</si>
  <si>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</si>
  <si>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</si>
  <si>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</si>
  <si>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</si>
  <si>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</si>
  <si>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</si>
  <si>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</si>
  <si>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</si>
  <si>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</si>
  <si>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</si>
  <si>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</si>
  <si>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</si>
  <si>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</si>
  <si>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</si>
  <si>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</si>
  <si>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</si>
  <si>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</si>
  <si>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</si>
  <si>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</si>
  <si>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</si>
  <si>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</si>
  <si>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</si>
  <si>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</si>
  <si>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</si>
  <si>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</si>
  <si>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</si>
  <si>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</si>
  <si>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</si>
  <si>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</si>
  <si>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</si>
  <si>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</si>
  <si>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</si>
  <si>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</si>
  <si>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</si>
  <si>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</si>
  <si>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</si>
  <si>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</si>
  <si>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</si>
  <si>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</si>
  <si>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</si>
  <si>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</si>
  <si>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</si>
  <si>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</si>
  <si>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</si>
  <si>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</si>
  <si>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</si>
  <si>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</si>
  <si>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</si>
  <si>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</si>
  <si>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</si>
  <si>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</si>
  <si>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</si>
  <si>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</si>
  <si>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</si>
  <si>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</si>
  <si>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</si>
  <si>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</si>
  <si>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</si>
  <si>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</si>
  <si>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</si>
  <si>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</si>
  <si>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</si>
  <si>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</si>
  <si>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</si>
  <si>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</si>
  <si>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</si>
  <si>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</si>
  <si>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</si>
  <si>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</si>
  <si>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</si>
  <si>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</si>
  <si>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</si>
  <si>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</si>
  <si>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</si>
  <si>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</si>
  <si>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</si>
  <si>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</si>
  <si>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</si>
  <si>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</si>
  <si>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</si>
  <si>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</si>
  <si>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</si>
  <si>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</si>
  <si>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</si>
  <si>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</si>
  <si>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</si>
  <si>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</si>
  <si>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</si>
  <si>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</si>
  <si>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</si>
  <si>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</si>
  <si>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</si>
  <si>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</si>
  <si>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</si>
  <si>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</si>
  <si>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</si>
  <si>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</si>
  <si>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</si>
  <si>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</si>
  <si>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</si>
  <si>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</si>
  <si>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</si>
  <si>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</si>
  <si>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</si>
  <si>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</si>
  <si>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</si>
  <si>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</si>
  <si>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</si>
  <si>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</si>
  <si>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</si>
  <si>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</si>
  <si>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</si>
  <si>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</si>
  <si>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</si>
  <si>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</si>
  <si>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</si>
  <si>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</si>
  <si>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</si>
  <si>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</si>
  <si>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</si>
  <si>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</si>
  <si>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</si>
  <si>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</si>
  <si>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</si>
  <si>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</si>
  <si>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</si>
  <si>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</si>
  <si>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</si>
  <si>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</si>
  <si>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</si>
  <si>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</si>
  <si>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</si>
  <si>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</si>
  <si>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</si>
  <si>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</si>
  <si>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</si>
  <si>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</si>
  <si>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</si>
  <si>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</si>
  <si>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</si>
  <si>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</si>
  <si>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</si>
  <si>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</si>
  <si>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</si>
  <si>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</si>
  <si>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</si>
  <si>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</si>
  <si>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</si>
  <si>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</si>
  <si>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</si>
  <si>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</si>
  <si>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</si>
  <si>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</si>
  <si>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</si>
  <si>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</si>
  <si>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</si>
  <si>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</si>
  <si>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</si>
  <si>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</si>
  <si>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</si>
  <si>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</si>
  <si>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</si>
  <si>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</si>
  <si>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</si>
  <si>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</si>
  <si>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</si>
  <si>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</si>
  <si>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</si>
  <si>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</si>
  <si>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</si>
  <si>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</si>
  <si>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</si>
  <si>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</si>
  <si>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</si>
  <si>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</si>
  <si>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</si>
  <si>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</si>
  <si>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</si>
  <si>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</si>
  <si>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</si>
  <si>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</si>
  <si>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</si>
  <si>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</si>
  <si>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</si>
  <si>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</si>
  <si>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</si>
  <si>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</si>
  <si>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</si>
  <si>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</si>
  <si>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</si>
  <si>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</si>
  <si>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</si>
  <si>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</si>
  <si>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</si>
  <si>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</si>
  <si>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</si>
  <si>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</si>
  <si>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</si>
  <si>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</si>
  <si>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</si>
  <si>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</si>
  <si>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</si>
  <si>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</si>
  <si>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</si>
  <si>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</si>
  <si>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</si>
  <si>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</si>
  <si>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</si>
  <si>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</si>
  <si>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</si>
  <si>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</si>
  <si>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</si>
  <si>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</si>
  <si>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</si>
  <si>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</si>
  <si>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</si>
  <si>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</si>
  <si>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</si>
  <si>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</si>
  <si>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</si>
  <si>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</si>
  <si>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</si>
  <si>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</si>
  <si>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</si>
  <si>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</si>
  <si>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</si>
  <si>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</si>
  <si>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</si>
  <si>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</si>
  <si>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</si>
  <si>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</si>
  <si>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</si>
  <si>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</si>
  <si>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</si>
  <si>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</si>
  <si>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</si>
  <si>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</si>
  <si>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</si>
  <si>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</si>
  <si>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</si>
  <si>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</si>
  <si>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</si>
  <si>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</si>
  <si>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</si>
  <si>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</si>
  <si>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</si>
  <si>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</si>
  <si>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</si>
  <si>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</si>
  <si>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</si>
  <si>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</si>
  <si>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</si>
  <si>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</si>
  <si>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</si>
  <si>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</si>
  <si>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</si>
  <si>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</si>
  <si>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</si>
  <si>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</si>
  <si>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</si>
  <si>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</si>
  <si>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</si>
  <si>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</si>
  <si>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</si>
  <si>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</si>
  <si>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</si>
  <si>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</si>
  <si>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</si>
  <si>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</si>
  <si>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</si>
  <si>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</si>
  <si>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</si>
  <si>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</si>
  <si>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</si>
  <si>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</si>
  <si>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</si>
  <si>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</si>
  <si>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</si>
  <si>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</si>
  <si>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</si>
  <si>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</si>
  <si>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</si>
  <si>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</si>
  <si>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</si>
  <si>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</si>
  <si>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</si>
  <si>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</si>
  <si>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</si>
  <si>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</si>
  <si>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</si>
  <si>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</si>
  <si>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</si>
  <si>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</si>
  <si>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</si>
  <si>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</si>
  <si>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</si>
  <si>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</si>
  <si>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</si>
  <si>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</si>
  <si>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</si>
  <si>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</si>
  <si>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</si>
  <si>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</si>
  <si>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</si>
  <si>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</si>
  <si>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</si>
  <si>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</si>
  <si>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</si>
  <si>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</si>
  <si>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</si>
  <si>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</si>
  <si>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</si>
  <si>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</si>
  <si>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</si>
  <si>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</si>
  <si>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</si>
  <si>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</si>
  <si>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</si>
  <si>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</si>
  <si>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</si>
  <si>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</si>
  <si>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</si>
  <si>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</si>
  <si>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</si>
  <si>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</si>
  <si>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</si>
  <si>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</si>
  <si>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</si>
  <si>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</si>
  <si>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</si>
  <si>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</si>
  <si>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</si>
  <si>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</si>
  <si>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</si>
  <si>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</si>
  <si>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</si>
  <si>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</si>
  <si>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</si>
  <si>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</si>
  <si>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</si>
  <si>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</si>
  <si>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</si>
  <si>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</si>
  <si>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</si>
  <si>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</si>
  <si>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</si>
  <si>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</si>
  <si>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</si>
  <si>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</si>
  <si>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</si>
  <si>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</si>
  <si>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</si>
  <si>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</si>
  <si>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</si>
  <si>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</si>
  <si>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</si>
  <si>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</si>
  <si>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</si>
  <si>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</si>
  <si>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</si>
  <si>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</si>
  <si>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</si>
  <si>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</si>
  <si>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</si>
  <si>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</si>
  <si>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</si>
  <si>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</si>
  <si>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</si>
  <si>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</si>
  <si>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</si>
  <si>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</si>
  <si>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</si>
  <si>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</si>
  <si>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</si>
  <si>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</si>
  <si>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</si>
  <si>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</si>
  <si>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</si>
  <si>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</si>
  <si>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</si>
  <si>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</si>
  <si>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</si>
  <si>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</si>
  <si>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</si>
  <si>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</si>
  <si>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</si>
  <si>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</si>
  <si>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</si>
  <si>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</si>
  <si>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</si>
  <si>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</si>
  <si>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</si>
  <si>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</si>
  <si>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</si>
  <si>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</si>
  <si>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</si>
  <si>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</si>
  <si>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</si>
  <si>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</si>
  <si>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</si>
  <si>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</si>
  <si>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</si>
  <si>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</si>
  <si>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</si>
  <si>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</si>
  <si>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</si>
  <si>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</si>
  <si>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</si>
  <si>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</si>
  <si>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</si>
  <si>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</si>
  <si>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</si>
  <si>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</si>
  <si>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</si>
  <si>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</si>
  <si>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</si>
  <si>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</si>
  <si>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</si>
  <si>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</si>
  <si>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</si>
  <si>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</si>
  <si>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</si>
  <si>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</si>
  <si>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</si>
  <si>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</si>
  <si>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</si>
  <si>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</si>
  <si>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</si>
  <si>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</si>
  <si>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</si>
  <si>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</si>
  <si>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</si>
  <si>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</si>
  <si>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</si>
  <si>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</si>
  <si>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</si>
  <si>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</si>
  <si>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</si>
  <si>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</si>
  <si>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</si>
  <si>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</si>
  <si>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</si>
  <si>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</si>
  <si>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</si>
  <si>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</si>
  <si>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</si>
  <si>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</si>
  <si>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</si>
  <si>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</si>
  <si>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</si>
  <si>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</si>
  <si>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</si>
  <si>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</si>
  <si>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</si>
  <si>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</si>
  <si>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</si>
  <si>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</si>
  <si>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</si>
  <si>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</si>
  <si>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</si>
  <si>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</si>
  <si>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</si>
  <si>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</si>
  <si>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</si>
  <si>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</si>
  <si>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</si>
  <si>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</si>
  <si>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</si>
  <si>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</si>
  <si>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</si>
  <si>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</si>
  <si>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</si>
  <si>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</si>
  <si>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</si>
  <si>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</si>
  <si>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</si>
  <si>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</si>
  <si>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</si>
  <si>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</si>
  <si>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</si>
  <si>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</si>
  <si>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</si>
  <si>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</si>
  <si>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</si>
  <si>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</si>
  <si>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</si>
  <si>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</si>
  <si>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</si>
  <si>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</si>
  <si>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</si>
  <si>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</si>
  <si>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</si>
  <si>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</si>
  <si>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</si>
  <si>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</si>
  <si>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</si>
  <si>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</si>
  <si>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</si>
  <si>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</si>
  <si>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</si>
  <si>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</si>
  <si>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</si>
  <si>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</si>
  <si>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</si>
  <si>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</si>
  <si>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</si>
  <si>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</si>
  <si>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</si>
  <si>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</si>
  <si>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</si>
  <si>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</si>
  <si>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</si>
  <si>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</si>
  <si>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</si>
  <si>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</si>
  <si>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</si>
  <si>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</si>
  <si>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</si>
  <si>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</si>
  <si>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</si>
  <si>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</si>
  <si>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</si>
  <si>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</si>
  <si>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</si>
  <si>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</si>
  <si>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</si>
  <si>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</si>
  <si>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</si>
  <si>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</si>
  <si>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</si>
  <si>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</si>
  <si>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</si>
  <si>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</si>
  <si>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</si>
  <si>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</si>
  <si>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</si>
  <si>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</si>
  <si>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</si>
  <si>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</si>
  <si>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</si>
  <si>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</si>
  <si>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</si>
  <si>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</si>
  <si>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</si>
  <si>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</si>
  <si>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</si>
  <si>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</si>
  <si>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</si>
  <si>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</si>
  <si>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</si>
  <si>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</si>
  <si>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</si>
  <si>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</si>
  <si>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</si>
  <si>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</si>
  <si>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</si>
  <si>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</si>
  <si>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</si>
  <si>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</si>
  <si>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</si>
  <si>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</si>
  <si>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</si>
  <si>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</si>
  <si>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</si>
  <si>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</si>
  <si>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</si>
  <si>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</si>
  <si>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</si>
  <si>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</si>
  <si>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</si>
  <si>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</si>
  <si>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</si>
  <si>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</si>
  <si>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</si>
  <si>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</si>
  <si>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</si>
  <si>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</si>
  <si>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</si>
  <si>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</si>
  <si>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</si>
  <si>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</si>
  <si>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</si>
  <si>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</si>
  <si>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</si>
  <si>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</si>
  <si>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</si>
  <si>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</si>
  <si>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</si>
  <si>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</si>
  <si>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</si>
  <si>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</si>
  <si>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</si>
  <si>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</si>
  <si>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</si>
  <si>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</si>
  <si>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</si>
  <si>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</si>
  <si>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</si>
  <si>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</si>
  <si>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</si>
  <si>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</si>
  <si>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</si>
  <si>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</si>
  <si>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</si>
  <si>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</si>
  <si>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</si>
  <si>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</si>
  <si>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</si>
  <si>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</si>
  <si>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</si>
  <si>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</si>
  <si>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</si>
  <si>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</si>
  <si>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</si>
  <si>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</si>
  <si>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</si>
  <si>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</si>
  <si>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</si>
  <si>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</si>
  <si>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</si>
  <si>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</si>
  <si>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</si>
  <si>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</si>
  <si>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</si>
  <si>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</si>
  <si>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</si>
  <si>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</si>
  <si>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</si>
  <si>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</si>
  <si>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</si>
  <si>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</si>
  <si>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</si>
  <si>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</si>
  <si>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</si>
  <si>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</si>
  <si>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</si>
  <si>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</si>
  <si>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</si>
  <si>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</si>
  <si>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</si>
  <si>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</si>
  <si>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</si>
  <si>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</si>
  <si>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</si>
  <si>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</si>
  <si>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</si>
  <si>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</si>
  <si>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</si>
  <si>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</si>
  <si>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</si>
  <si>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</si>
  <si>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</si>
  <si>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</si>
  <si>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</si>
  <si>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</si>
  <si>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</si>
  <si>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</si>
  <si>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</si>
  <si>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</si>
  <si>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</si>
  <si>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</si>
  <si>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</si>
  <si>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</si>
  <si>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</si>
  <si>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</si>
  <si>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</si>
  <si>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</si>
  <si>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</si>
  <si>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</si>
  <si>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</si>
  <si>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</si>
  <si>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</si>
  <si>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</si>
  <si>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</si>
  <si>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</si>
  <si>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</si>
  <si>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</si>
  <si>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</si>
  <si>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</si>
  <si>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</si>
  <si>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</si>
  <si>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</si>
  <si>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</si>
  <si>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</si>
  <si>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</si>
  <si>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</si>
  <si>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</si>
  <si>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</si>
  <si>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</si>
  <si>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</si>
  <si>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</si>
  <si>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</si>
  <si>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</si>
  <si>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</si>
  <si>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</si>
  <si>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</si>
  <si>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</si>
  <si>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</si>
  <si>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</si>
  <si>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</si>
  <si>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</si>
  <si>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</si>
  <si>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</si>
  <si>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</si>
  <si>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</si>
  <si>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</si>
  <si>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</si>
  <si>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</si>
  <si>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</si>
  <si>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</si>
  <si>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</si>
  <si>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</si>
  <si>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</si>
  <si>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</si>
  <si>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</si>
  <si>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</si>
  <si>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</si>
  <si>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</si>
  <si>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</si>
  <si>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</si>
  <si>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</si>
  <si>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</si>
  <si>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</si>
  <si>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</si>
  <si>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</si>
  <si>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</si>
  <si>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</si>
  <si>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</si>
  <si>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</si>
  <si>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</si>
  <si>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</si>
  <si>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</si>
  <si>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</si>
  <si>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</si>
  <si>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</si>
  <si>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</si>
  <si>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</si>
  <si>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</si>
  <si>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</si>
  <si>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</si>
  <si>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</si>
  <si>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</si>
  <si>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</si>
  <si>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</si>
  <si>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</si>
  <si>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</si>
  <si>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</si>
  <si>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</si>
  <si>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</si>
  <si>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</si>
  <si>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</si>
  <si>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</si>
  <si>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</si>
  <si>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</si>
  <si>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</si>
  <si>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</si>
  <si>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</si>
  <si>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</si>
  <si>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</si>
  <si>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</si>
  <si>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</si>
  <si>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</si>
  <si>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</si>
  <si>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</si>
  <si>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</si>
  <si>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</si>
  <si>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</si>
  <si>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</si>
  <si>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</si>
  <si>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</si>
  <si>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</si>
  <si>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</si>
  <si>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</si>
  <si>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</si>
  <si>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</si>
  <si>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</si>
  <si>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</si>
  <si>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</si>
  <si>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</si>
  <si>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</si>
  <si>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</si>
  <si>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</si>
  <si>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</si>
  <si>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</si>
  <si>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</si>
  <si>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</si>
  <si>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</si>
  <si>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</si>
  <si>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</si>
  <si>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</si>
  <si>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</si>
  <si>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</si>
  <si>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</si>
  <si>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</si>
  <si>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</si>
  <si>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</si>
  <si>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</si>
  <si>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</si>
  <si>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</si>
  <si>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</si>
  <si>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</si>
  <si>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</si>
  <si>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</si>
  <si>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</si>
  <si>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</si>
  <si>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</si>
  <si>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</si>
  <si>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</si>
  <si>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</si>
  <si>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</si>
  <si>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</si>
  <si>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</si>
  <si>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</si>
  <si>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</si>
  <si>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</si>
  <si>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</si>
  <si>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</si>
  <si>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</si>
  <si>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</si>
  <si>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</si>
  <si>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</si>
  <si>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</si>
  <si>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</si>
  <si>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</si>
  <si>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</si>
  <si>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</si>
  <si>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</si>
  <si>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</si>
  <si>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</si>
  <si>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</si>
  <si>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</si>
  <si>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</si>
  <si>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</si>
  <si>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</si>
  <si>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</si>
  <si>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</si>
  <si>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</si>
  <si>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</si>
  <si>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</si>
  <si>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</si>
  <si>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</si>
  <si>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</si>
  <si>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</si>
  <si>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</si>
  <si>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</si>
  <si>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</si>
  <si>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</si>
  <si>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</si>
  <si>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</si>
  <si>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</si>
  <si>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</si>
  <si>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</si>
  <si>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</si>
  <si>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</si>
  <si>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</si>
  <si>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</si>
  <si>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</si>
  <si>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</si>
  <si>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</si>
  <si>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</si>
  <si>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</si>
  <si>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</si>
  <si>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</si>
  <si>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</si>
  <si>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</si>
  <si>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</si>
  <si>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</si>
  <si>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</si>
  <si>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</si>
  <si>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</si>
  <si>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</si>
  <si>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</si>
  <si>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</si>
  <si>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</si>
  <si>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</si>
  <si>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</si>
  <si>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</si>
  <si>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</si>
  <si>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</si>
  <si>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</si>
  <si>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</si>
  <si>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</si>
  <si>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</si>
  <si>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</si>
  <si>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</si>
  <si>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</si>
  <si>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</si>
  <si>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</si>
  <si>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</si>
  <si>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</si>
  <si>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</si>
  <si>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</si>
  <si>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</si>
  <si>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</si>
  <si>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</si>
  <si>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</si>
  <si>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</si>
  <si>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</si>
  <si>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</si>
  <si>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</si>
  <si>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</si>
  <si>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</si>
  <si>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</si>
  <si>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</si>
  <si>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</si>
  <si>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</si>
  <si>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</si>
  <si>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</si>
  <si>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</si>
  <si>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</si>
  <si>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</si>
  <si>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</si>
  <si>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</si>
  <si>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</si>
  <si>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</si>
  <si>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</si>
  <si>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</si>
  <si>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</si>
  <si>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</si>
  <si>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</si>
  <si>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</si>
  <si>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</si>
  <si>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</si>
  <si>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</si>
  <si>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</si>
  <si>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</si>
  <si>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</si>
  <si>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</si>
  <si>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</si>
  <si>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</si>
  <si>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</si>
  <si>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</si>
  <si>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</si>
  <si>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</si>
  <si>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</si>
  <si>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</si>
  <si>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</si>
  <si>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</si>
  <si>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</si>
  <si>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</si>
  <si>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</si>
  <si>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</si>
  <si>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</si>
  <si>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</si>
  <si>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</si>
  <si>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</si>
  <si>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</si>
  <si>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</si>
  <si>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</si>
  <si>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</si>
  <si>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</si>
  <si>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</si>
  <si>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</si>
  <si>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</si>
  <si>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</si>
  <si>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</si>
  <si>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</si>
  <si>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</si>
  <si>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</si>
  <si>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</si>
  <si>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</si>
  <si>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</si>
  <si>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</si>
  <si>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</si>
  <si>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</si>
  <si>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</si>
  <si>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</si>
  <si>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</si>
  <si>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</si>
  <si>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</si>
  <si>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</si>
  <si>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</si>
  <si>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</si>
  <si>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</si>
  <si>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</si>
  <si>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</si>
  <si>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</si>
  <si>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</si>
  <si>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</si>
  <si>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</si>
  <si>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</si>
  <si>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</si>
  <si>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</si>
  <si>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</si>
  <si>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</si>
  <si>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</si>
  <si>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</si>
  <si>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</si>
  <si>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</si>
  <si>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</si>
  <si>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</si>
  <si>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</si>
  <si>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</si>
  <si>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</si>
  <si>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</si>
  <si>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</si>
  <si>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</si>
  <si>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</si>
  <si>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</si>
  <si>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</si>
  <si>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</si>
  <si>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</si>
  <si>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</si>
  <si>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</si>
  <si>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</si>
  <si>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</si>
  <si>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</si>
  <si>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</si>
  <si>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</si>
  <si>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</si>
  <si>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</si>
  <si>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</si>
  <si>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</si>
  <si>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</si>
  <si>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</si>
  <si>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</si>
  <si>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</si>
  <si>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</si>
  <si>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</si>
  <si>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</si>
  <si>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</si>
  <si>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</si>
  <si>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</si>
  <si>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</si>
  <si>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</si>
  <si>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</si>
  <si>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</si>
  <si>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</si>
  <si>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</si>
  <si>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</si>
  <si>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</si>
  <si>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</si>
  <si>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</si>
  <si>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</si>
  <si>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</si>
  <si>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</si>
  <si>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</si>
  <si>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</si>
  <si>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</si>
  <si>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</si>
  <si>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</si>
  <si>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</si>
  <si>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</si>
  <si>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</si>
  <si>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</si>
  <si>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</si>
  <si>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</si>
  <si>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</si>
  <si>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</si>
  <si>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</si>
  <si>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</si>
  <si>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</si>
  <si>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</si>
  <si>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</si>
  <si>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</si>
  <si>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</si>
  <si>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</si>
  <si>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</si>
  <si>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</si>
  <si>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</si>
  <si>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</si>
  <si>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</si>
  <si>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</si>
  <si>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</si>
  <si>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</si>
  <si>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</si>
  <si>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</si>
  <si>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</si>
  <si>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</si>
  <si>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</si>
  <si>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</si>
  <si>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</si>
  <si>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</si>
  <si>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</si>
  <si>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</si>
  <si>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</si>
  <si>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</si>
  <si>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</si>
  <si>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</si>
  <si>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</si>
  <si>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</si>
  <si>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</si>
  <si>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</si>
  <si>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</si>
  <si>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</si>
  <si>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</si>
  <si>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</si>
  <si>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</si>
  <si>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</si>
  <si>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</si>
  <si>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</si>
  <si>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</si>
  <si>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</si>
  <si>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</si>
  <si>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</si>
  <si>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</si>
  <si>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</si>
  <si>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</si>
  <si>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</si>
  <si>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</si>
  <si>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</si>
  <si>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</si>
  <si>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</si>
  <si>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</si>
  <si>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</si>
  <si>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</si>
  <si>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</si>
  <si>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</si>
  <si>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</si>
  <si>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</si>
  <si>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</si>
  <si>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</si>
  <si>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</si>
  <si>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</si>
  <si>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</si>
  <si>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</si>
  <si>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</si>
  <si>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</si>
  <si>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</si>
  <si>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</si>
  <si>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</si>
  <si>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</si>
  <si>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</si>
  <si>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</si>
  <si>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</si>
  <si>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</si>
  <si>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</si>
  <si>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</si>
  <si>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</si>
  <si>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</si>
  <si>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</si>
  <si>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</si>
  <si>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</si>
  <si>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</si>
  <si>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</si>
  <si>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</si>
  <si>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</si>
  <si>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</si>
  <si>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</si>
  <si>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</si>
  <si>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</si>
  <si>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</si>
  <si>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</si>
  <si>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</si>
  <si>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</si>
  <si>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</si>
  <si>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</si>
  <si>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</si>
  <si>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</si>
  <si>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</si>
  <si>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</si>
  <si>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</si>
  <si>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</si>
  <si>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</si>
  <si>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</si>
  <si>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</si>
  <si>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</si>
  <si>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</si>
  <si>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</si>
  <si>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</si>
  <si>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</si>
  <si>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</si>
  <si>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</si>
  <si>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</si>
  <si>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</si>
  <si>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</si>
  <si>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</si>
  <si>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</si>
  <si>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</si>
  <si>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</si>
  <si>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</si>
  <si>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</si>
  <si>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</si>
  <si>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</si>
  <si>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</si>
  <si>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</si>
  <si>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</si>
  <si>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</si>
  <si>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</si>
  <si>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</si>
  <si>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</si>
  <si>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</si>
  <si>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</si>
  <si>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</si>
  <si>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</si>
  <si>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</si>
  <si>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</si>
  <si>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</si>
  <si>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</si>
  <si>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</si>
  <si>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</si>
  <si>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</si>
  <si>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</si>
  <si>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</si>
  <si>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</si>
  <si>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</si>
  <si>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</si>
  <si>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</si>
  <si>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</si>
  <si>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</si>
  <si>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</si>
  <si>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</si>
  <si>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</si>
  <si>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</si>
  <si>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</si>
  <si>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</si>
  <si>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</si>
  <si>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</si>
  <si>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</si>
  <si>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</si>
  <si>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</si>
  <si>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</si>
  <si>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</si>
  <si>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</si>
  <si>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</si>
  <si>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</si>
  <si>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</si>
  <si>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</si>
  <si>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</si>
  <si>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</si>
  <si>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</si>
  <si>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</si>
  <si>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</si>
  <si>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</si>
  <si>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</si>
  <si>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</si>
  <si>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</si>
  <si>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</si>
  <si>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</si>
  <si>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</si>
  <si>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</si>
  <si>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</si>
  <si>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</si>
  <si>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</si>
  <si>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</si>
  <si>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</si>
  <si>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</si>
  <si>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</si>
  <si>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</si>
  <si>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</si>
  <si>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</si>
  <si>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</si>
  <si>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</si>
  <si>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</si>
  <si>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</si>
  <si>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</si>
  <si>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</si>
  <si>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</si>
  <si>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</si>
  <si>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</si>
  <si>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</si>
  <si>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</si>
  <si>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</si>
  <si>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</si>
  <si>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</si>
  <si>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</si>
  <si>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</si>
  <si>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</si>
  <si>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</si>
  <si>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</si>
  <si>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</si>
  <si>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</si>
  <si>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</si>
  <si>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</si>
  <si>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</si>
  <si>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</si>
  <si>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</si>
  <si>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</si>
  <si>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</si>
  <si>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</si>
  <si>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</si>
  <si>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</si>
  <si>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</si>
  <si>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</si>
  <si>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</si>
  <si>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</si>
  <si>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</si>
  <si>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</si>
  <si>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</si>
  <si>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</si>
  <si>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</si>
  <si>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</si>
  <si>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</si>
  <si>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</si>
  <si>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</si>
  <si>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</si>
  <si>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</si>
  <si>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</si>
  <si>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</si>
  <si>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</si>
  <si>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</si>
  <si>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</si>
  <si>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</si>
  <si>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</si>
  <si>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</si>
  <si>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</si>
  <si>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</si>
  <si>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</si>
  <si>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</si>
  <si>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</si>
  <si>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</si>
  <si>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</si>
  <si>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</si>
  <si>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</si>
  <si>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</si>
  <si>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</si>
  <si>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</si>
  <si>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</si>
  <si>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</si>
  <si>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</si>
  <si>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</si>
  <si>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</si>
  <si>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</si>
  <si>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</si>
  <si>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</si>
  <si>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</si>
  <si>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</si>
  <si>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</si>
  <si>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</si>
  <si>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</si>
  <si>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</si>
  <si>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</si>
  <si>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</si>
  <si>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</si>
  <si>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</si>
  <si>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</si>
  <si>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</si>
  <si>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</si>
  <si>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</si>
  <si>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</si>
  <si>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</si>
  <si>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</si>
  <si>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</si>
  <si>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</si>
  <si>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</si>
  <si>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</si>
  <si>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</si>
  <si>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</si>
  <si>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</si>
  <si>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</si>
  <si>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</si>
  <si>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</si>
  <si>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</si>
  <si>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</si>
  <si>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</si>
  <si>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</si>
  <si>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</si>
  <si>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</si>
  <si>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</si>
  <si>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</si>
  <si>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</si>
  <si>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</si>
  <si>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</si>
  <si>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</si>
  <si>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</si>
  <si>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</si>
  <si>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</si>
  <si>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</si>
  <si>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</si>
  <si>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</si>
  <si>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</si>
  <si>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</si>
  <si>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</si>
  <si>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</si>
  <si>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</si>
  <si>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</si>
  <si>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</si>
  <si>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</si>
  <si>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</si>
  <si>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</si>
  <si>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</si>
  <si>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</si>
  <si>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</si>
  <si>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</si>
  <si>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</si>
  <si>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</si>
  <si>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</si>
  <si>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</si>
  <si>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</si>
  <si>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</si>
  <si>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</si>
  <si>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</si>
  <si>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</si>
  <si>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</si>
  <si>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</si>
  <si>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</si>
  <si>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</si>
  <si>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</si>
  <si>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</si>
  <si>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</si>
  <si>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</si>
  <si>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</si>
  <si>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</si>
  <si>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</si>
  <si>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</si>
  <si>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</si>
  <si>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</si>
  <si>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</si>
  <si>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</si>
  <si>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</si>
  <si>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</si>
  <si>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</si>
  <si>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</si>
  <si>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</si>
  <si>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</si>
  <si>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</si>
  <si>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</si>
  <si>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</si>
  <si>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</si>
  <si>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</si>
  <si>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</si>
  <si>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</si>
  <si>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</si>
  <si>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</si>
  <si>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</si>
  <si>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</si>
  <si>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</si>
  <si>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</si>
  <si>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</si>
  <si>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</si>
  <si>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</si>
  <si>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</si>
  <si>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</si>
  <si>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</si>
  <si>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</si>
  <si>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</si>
  <si>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</si>
  <si>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</si>
  <si>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</si>
  <si>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</si>
  <si>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</si>
  <si>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</si>
  <si>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</si>
  <si>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</si>
  <si>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</si>
  <si>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</si>
  <si>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</si>
  <si>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</si>
  <si>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</si>
  <si>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</si>
  <si>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</si>
  <si>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</si>
  <si>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</si>
  <si>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</si>
  <si>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</si>
  <si>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</si>
  <si>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</si>
  <si>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</si>
  <si>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</si>
  <si>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</si>
  <si>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</si>
  <si>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</si>
  <si>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</si>
  <si>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</si>
  <si>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</si>
  <si>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</si>
  <si>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</si>
  <si>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</si>
  <si>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</si>
  <si>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</si>
  <si>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</si>
  <si>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</si>
  <si>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</si>
  <si>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</si>
  <si>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</si>
  <si>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</si>
  <si>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</si>
  <si>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</si>
  <si>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</si>
  <si>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</si>
  <si>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</si>
  <si>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</si>
  <si>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</si>
  <si>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</si>
  <si>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</si>
  <si>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</si>
  <si>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</si>
  <si>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</si>
  <si>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</si>
  <si>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</si>
  <si>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</si>
  <si>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</si>
  <si>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</si>
  <si>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</si>
  <si>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</si>
  <si>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</si>
  <si>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</si>
  <si>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</si>
  <si>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</si>
  <si>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</si>
  <si>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</si>
  <si>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</si>
  <si>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</si>
  <si>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</si>
  <si>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</si>
  <si>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</si>
  <si>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</si>
  <si>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</si>
  <si>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</si>
  <si>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</si>
  <si>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</si>
  <si>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</si>
  <si>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</si>
  <si>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</si>
  <si>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</si>
  <si>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</si>
  <si>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</si>
  <si>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</si>
  <si>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</si>
  <si>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</si>
  <si>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</si>
  <si>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</si>
  <si>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</si>
  <si>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</si>
  <si>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</si>
  <si>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</si>
  <si>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</si>
  <si>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</si>
  <si>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</si>
  <si>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</si>
  <si>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</si>
  <si>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</si>
  <si>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</si>
  <si>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</si>
  <si>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</si>
  <si>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</si>
  <si>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</si>
  <si>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</si>
  <si>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</si>
  <si>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</si>
  <si>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</si>
  <si>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</si>
  <si>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</si>
  <si>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</si>
  <si>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</si>
  <si>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</si>
  <si>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</si>
  <si>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</si>
  <si>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</si>
  <si>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</si>
  <si>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</si>
  <si>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</si>
  <si>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</si>
  <si>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</si>
  <si>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</si>
  <si>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</si>
  <si>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</si>
  <si>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</si>
  <si>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</si>
  <si>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</si>
  <si>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</si>
  <si>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</si>
  <si>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</si>
  <si>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</si>
  <si>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</si>
  <si>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</si>
  <si>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</si>
  <si>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</si>
  <si>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</si>
  <si>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</si>
  <si>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</si>
  <si>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</si>
  <si>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</si>
  <si>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</si>
  <si>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</si>
  <si>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</si>
  <si>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</si>
  <si>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</si>
  <si>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</si>
  <si>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</si>
  <si>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</si>
  <si>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</si>
  <si>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</si>
  <si>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</si>
  <si>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</si>
  <si>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</si>
  <si>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</si>
  <si>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</si>
  <si>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</si>
  <si>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</si>
  <si>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</si>
  <si>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</si>
  <si>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</si>
  <si>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</si>
  <si>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</si>
  <si>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</si>
  <si>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</si>
  <si>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</si>
  <si>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</si>
  <si>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</si>
  <si>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</si>
  <si>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</si>
  <si>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</si>
  <si>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</si>
  <si>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</si>
  <si>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</si>
  <si>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</si>
  <si>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</si>
  <si>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</si>
  <si>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</si>
  <si>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</si>
  <si>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</si>
  <si>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</si>
  <si>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</si>
  <si>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</si>
  <si>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</si>
  <si>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</si>
  <si>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</si>
  <si>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</si>
  <si>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</si>
  <si>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</si>
  <si>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</si>
  <si>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</si>
  <si>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</si>
  <si>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</si>
  <si>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</si>
  <si>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</si>
  <si>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</si>
  <si>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</si>
  <si>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</si>
  <si>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</si>
  <si>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</si>
  <si>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</si>
  <si>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</si>
  <si>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</si>
  <si>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</si>
  <si>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</si>
  <si>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</si>
  <si>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</si>
  <si>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</si>
  <si>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</si>
  <si>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</si>
  <si>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</si>
  <si>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</si>
  <si>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</si>
  <si>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</si>
  <si>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</si>
  <si>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</si>
  <si>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</si>
  <si>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</si>
  <si>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</si>
  <si>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</si>
  <si>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</si>
  <si>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</si>
  <si>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</si>
  <si>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</si>
  <si>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</si>
  <si>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</si>
  <si>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</si>
  <si>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</si>
  <si>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</si>
  <si>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</si>
  <si>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</si>
  <si>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</si>
  <si>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</si>
  <si>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</si>
  <si>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</si>
  <si>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</si>
  <si>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</si>
  <si>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</si>
  <si>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</si>
  <si>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</si>
  <si>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</si>
  <si>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</si>
  <si>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</si>
  <si>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</si>
  <si>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</si>
  <si>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</si>
  <si>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</si>
  <si>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</si>
  <si>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</si>
  <si>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</si>
  <si>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</si>
  <si>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</si>
  <si>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</si>
  <si>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</si>
  <si>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</si>
  <si>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</si>
  <si>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</si>
  <si>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</si>
  <si>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</si>
  <si>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</si>
  <si>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</si>
  <si>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</si>
  <si>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</si>
  <si>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</si>
  <si>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</si>
  <si>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</si>
  <si>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</si>
  <si>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</si>
  <si>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</si>
  <si>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</si>
  <si>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</si>
  <si>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</si>
  <si>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</si>
  <si>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</si>
  <si>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</si>
  <si>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</si>
  <si>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</si>
  <si>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</si>
  <si>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</si>
  <si>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</si>
  <si>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</si>
  <si>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</si>
  <si>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</si>
  <si>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</si>
  <si>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</si>
  <si>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</si>
  <si>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</si>
  <si>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</si>
  <si>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</si>
  <si>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</si>
  <si>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</si>
  <si>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</si>
  <si>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</si>
  <si>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</si>
  <si>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</si>
  <si>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</si>
  <si>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</si>
  <si>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</si>
  <si>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</si>
  <si>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</si>
  <si>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</si>
  <si>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</si>
  <si>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</si>
  <si>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</si>
  <si>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</si>
  <si>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</si>
  <si>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</si>
  <si>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</si>
  <si>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</si>
  <si>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</si>
  <si>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</si>
  <si>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</si>
  <si>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</si>
  <si>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</si>
  <si>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</si>
  <si>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</si>
  <si>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</si>
  <si>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</si>
  <si>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</si>
  <si>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</si>
  <si>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</si>
  <si>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</si>
  <si>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</si>
  <si>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</si>
  <si>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</si>
  <si>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</si>
  <si>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</si>
  <si>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</si>
  <si>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</si>
  <si>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</si>
  <si>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</si>
  <si>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</si>
  <si>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</si>
  <si>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</si>
  <si>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</si>
  <si>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</si>
  <si>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</si>
  <si>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</si>
  <si>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</si>
  <si>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</si>
  <si>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</si>
  <si>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</si>
  <si>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</si>
  <si>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</si>
  <si>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</si>
  <si>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</si>
  <si>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</si>
  <si>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</si>
  <si>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</si>
  <si>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</si>
  <si>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</si>
  <si>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</si>
  <si>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</si>
  <si>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</si>
  <si>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</si>
  <si>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</si>
  <si>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</si>
  <si>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</si>
  <si>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</si>
  <si>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</si>
  <si>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</si>
  <si>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</si>
  <si>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</si>
  <si>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</si>
  <si>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</si>
  <si>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</si>
  <si>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</si>
  <si>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</si>
  <si>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</si>
  <si>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</si>
  <si>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</si>
  <si>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</si>
  <si>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</si>
  <si>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</si>
  <si>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</si>
  <si>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</si>
  <si>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</si>
  <si>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</si>
  <si>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</si>
  <si>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</si>
  <si>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</si>
  <si>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</si>
  <si>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</si>
  <si>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</si>
  <si>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</si>
  <si>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</si>
  <si>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</si>
  <si>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</si>
  <si>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</si>
  <si>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</si>
  <si>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</si>
  <si>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</si>
  <si>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</si>
  <si>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</si>
  <si>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</si>
  <si>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</si>
  <si>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</si>
  <si>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</si>
  <si>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</si>
  <si>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</si>
  <si>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</si>
  <si>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</si>
  <si>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</si>
  <si>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</si>
  <si>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</si>
  <si>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</si>
  <si>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</si>
  <si>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</si>
  <si>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</si>
  <si>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</si>
  <si>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</si>
  <si>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</si>
  <si>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</si>
  <si>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</si>
  <si>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</si>
  <si>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</si>
  <si>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</si>
  <si>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</si>
  <si>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</si>
  <si>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</si>
  <si>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</si>
  <si>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</si>
  <si>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</si>
  <si>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</si>
  <si>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</si>
  <si>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</si>
  <si>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</si>
  <si>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</si>
  <si>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</si>
  <si>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</si>
  <si>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</si>
  <si>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</si>
  <si>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</si>
  <si>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</si>
  <si>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</si>
  <si>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</si>
  <si>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</si>
  <si>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</si>
  <si>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</si>
  <si>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</si>
  <si>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</si>
  <si>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</si>
  <si>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</si>
  <si>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</si>
  <si>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</si>
  <si>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</si>
  <si>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</si>
  <si>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</si>
  <si>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</si>
  <si>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</si>
  <si>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</si>
  <si>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</si>
  <si>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</si>
  <si>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</si>
  <si>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</si>
  <si>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</si>
  <si>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</si>
  <si>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</si>
  <si>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</si>
  <si>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</si>
  <si>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</si>
  <si>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</si>
  <si>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</si>
  <si>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</si>
  <si>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</si>
  <si>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</si>
  <si>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</si>
  <si>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</si>
  <si>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</si>
  <si>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</si>
  <si>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</si>
  <si>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</si>
  <si>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</si>
  <si>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</si>
  <si>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</si>
  <si>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</si>
  <si>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</si>
  <si>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</si>
  <si>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</si>
  <si>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</si>
  <si>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</si>
  <si>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</si>
  <si>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</si>
  <si>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</si>
  <si>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</si>
  <si>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</si>
  <si>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</si>
  <si>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</si>
  <si>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</si>
  <si>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</si>
  <si>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</si>
  <si>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</si>
  <si>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</si>
  <si>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</si>
  <si>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</si>
  <si>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</si>
  <si>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</si>
  <si>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</si>
  <si>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</si>
  <si>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</si>
  <si>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</si>
  <si>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</si>
  <si>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</si>
  <si>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</si>
  <si>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</si>
  <si>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</si>
  <si>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</si>
  <si>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</si>
  <si>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</si>
  <si>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</si>
  <si>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</si>
  <si>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</si>
  <si>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</si>
  <si>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</si>
  <si>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</si>
  <si>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</si>
  <si>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</si>
  <si>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</si>
  <si>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</si>
  <si>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</si>
  <si>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</si>
  <si>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</si>
  <si>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</si>
  <si>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</si>
  <si>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</si>
  <si>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</si>
  <si>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</si>
  <si>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</si>
  <si>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</si>
  <si>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</si>
  <si>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</si>
  <si>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</si>
  <si>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</si>
  <si>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</si>
  <si>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</si>
  <si>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</si>
  <si>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</si>
  <si>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</si>
  <si>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</si>
  <si>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</si>
  <si>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</si>
  <si>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</si>
  <si>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</si>
  <si>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</si>
  <si>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</si>
  <si>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</si>
  <si>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</si>
  <si>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</si>
  <si>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</si>
  <si>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</si>
  <si>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</si>
  <si>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</si>
  <si>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</si>
  <si>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</si>
  <si>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</si>
  <si>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</si>
  <si>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</si>
  <si>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</si>
  <si>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</si>
  <si>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</si>
  <si>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</si>
  <si>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</si>
  <si>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</si>
  <si>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</si>
  <si>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</si>
  <si>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</si>
  <si>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</si>
  <si>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</si>
  <si>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</si>
  <si>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</si>
  <si>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</si>
  <si>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</si>
  <si>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</si>
  <si>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</si>
  <si>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</si>
  <si>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</si>
  <si>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</si>
  <si>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</si>
  <si>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</si>
  <si>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</si>
  <si>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</si>
  <si>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</si>
  <si>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</si>
  <si>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</si>
  <si>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</si>
  <si>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</si>
  <si>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</si>
  <si>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</si>
  <si>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</si>
  <si>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</si>
  <si>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</si>
  <si>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</si>
  <si>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</si>
  <si>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</si>
  <si>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</si>
  <si>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</si>
  <si>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</si>
  <si>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</si>
  <si>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</si>
  <si>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</si>
  <si>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</si>
  <si>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</si>
  <si>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</si>
  <si>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</si>
  <si>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</si>
  <si>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</si>
  <si>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</si>
  <si>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</si>
  <si>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</si>
  <si>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</si>
  <si>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</si>
  <si>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</si>
  <si>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</si>
  <si>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</si>
  <si>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</si>
  <si>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</si>
  <si>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</si>
  <si>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</si>
  <si>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</si>
  <si>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</si>
  <si>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</si>
  <si>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</si>
  <si>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</si>
  <si>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</si>
  <si>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</si>
  <si>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</si>
  <si>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</si>
  <si>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</si>
  <si>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</si>
  <si>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</si>
  <si>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</si>
  <si>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</si>
  <si>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</si>
  <si>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</si>
  <si>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</si>
  <si>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</si>
  <si>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</si>
  <si>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</si>
  <si>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</si>
  <si>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</si>
  <si>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</si>
  <si>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</si>
  <si>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</si>
  <si>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</si>
  <si>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</si>
  <si>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</si>
  <si>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</si>
  <si>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</si>
  <si>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</si>
  <si>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</si>
  <si>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</si>
  <si>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</si>
  <si>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</si>
  <si>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</si>
  <si>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</si>
  <si>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</si>
  <si>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</si>
  <si>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</si>
  <si>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</si>
  <si>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</si>
  <si>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</si>
  <si>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</si>
  <si>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</si>
  <si>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</si>
  <si>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</si>
  <si>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</si>
  <si>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</si>
  <si>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</si>
  <si>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</si>
  <si>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</si>
  <si>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</si>
  <si>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</si>
  <si>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</si>
  <si>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</si>
  <si>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</si>
  <si>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</si>
  <si>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</si>
  <si>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</si>
  <si>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</si>
  <si>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</si>
  <si>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</si>
  <si>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</si>
  <si>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</si>
  <si>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</si>
  <si>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</si>
  <si>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</si>
  <si>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</si>
  <si>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</si>
  <si>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</si>
  <si>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</si>
  <si>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</si>
  <si>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</si>
  <si>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</si>
  <si>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</si>
  <si>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</si>
  <si>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</si>
  <si>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</si>
  <si>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</si>
  <si>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</si>
  <si>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</si>
  <si>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</si>
  <si>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</si>
  <si>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</si>
  <si>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</si>
  <si>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</si>
  <si>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</si>
  <si>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</si>
  <si>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</si>
  <si>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</si>
  <si>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</si>
  <si>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</si>
  <si>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</si>
  <si>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</si>
  <si>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</si>
  <si>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</si>
  <si>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</si>
  <si>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</si>
  <si>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</si>
  <si>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</si>
  <si>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</si>
  <si>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</si>
  <si>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</si>
  <si>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</si>
  <si>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</si>
  <si>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</si>
  <si>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</si>
  <si>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</si>
  <si>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</si>
  <si>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</si>
  <si>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</si>
  <si>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</si>
  <si>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</si>
  <si>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</si>
  <si>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</si>
  <si>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</si>
  <si>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</si>
  <si>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</si>
  <si>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</si>
  <si>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</si>
  <si>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</si>
  <si>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</si>
  <si>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</si>
  <si>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</si>
  <si>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</si>
  <si>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</si>
  <si>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</si>
  <si>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</si>
  <si>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</si>
  <si>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</si>
  <si>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</si>
  <si>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</si>
  <si>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</si>
  <si>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</si>
  <si>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</si>
  <si>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</si>
  <si>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</si>
  <si>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</si>
  <si>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</si>
  <si>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</si>
  <si>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</si>
  <si>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</si>
  <si>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</si>
  <si>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</si>
  <si>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</si>
  <si>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</si>
  <si>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</si>
  <si>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</si>
  <si>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</si>
  <si>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</si>
  <si>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</si>
  <si>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</si>
  <si>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</si>
  <si>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</si>
  <si>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</si>
  <si>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</si>
  <si>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</si>
  <si>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</si>
  <si>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</si>
  <si>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</si>
  <si>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</si>
  <si>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</si>
  <si>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</si>
  <si>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</si>
  <si>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</si>
  <si>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</si>
  <si>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</si>
  <si>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</si>
  <si>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</si>
  <si>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</si>
  <si>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</si>
  <si>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</si>
  <si>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</si>
  <si>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</si>
  <si>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</si>
  <si>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</si>
  <si>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</si>
  <si>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</si>
  <si>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</si>
  <si>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</si>
  <si>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</si>
  <si>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</si>
  <si>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</si>
  <si>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</si>
  <si>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</si>
  <si>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</si>
  <si>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</si>
  <si>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</si>
  <si>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</si>
  <si>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</si>
  <si>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</si>
  <si>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</si>
  <si>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</si>
  <si>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</si>
  <si>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</si>
  <si>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</si>
  <si>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</si>
  <si>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</si>
  <si>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</si>
  <si>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</si>
  <si>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</si>
  <si>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</si>
  <si>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</si>
  <si>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</si>
  <si>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</si>
  <si>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</si>
  <si>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</si>
  <si>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</si>
  <si>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</si>
  <si>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</si>
  <si>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</si>
  <si>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</si>
  <si>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</si>
  <si>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</si>
  <si>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</si>
  <si>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</si>
  <si>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</si>
  <si>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</si>
  <si>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</si>
  <si>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</si>
  <si>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</si>
  <si>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</si>
  <si>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</si>
  <si>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</si>
  <si>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</si>
  <si>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</si>
  <si>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</si>
  <si>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</si>
  <si>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</si>
  <si>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</si>
  <si>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</si>
  <si>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</si>
  <si>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</si>
  <si>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</si>
  <si>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</si>
  <si>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</si>
  <si>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</si>
  <si>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</si>
  <si>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</si>
  <si>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</si>
  <si>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</si>
  <si>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</si>
  <si>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</si>
  <si>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</si>
  <si>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</si>
  <si>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</si>
  <si>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</si>
  <si>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</si>
  <si>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</si>
  <si>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</si>
  <si>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</si>
  <si>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</si>
  <si>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</si>
  <si>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</si>
  <si>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</si>
  <si>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</si>
  <si>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</si>
  <si>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</si>
  <si>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</si>
  <si>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</si>
  <si>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</si>
  <si>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</si>
  <si>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</si>
  <si>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</si>
  <si>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</si>
  <si>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</si>
  <si>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</si>
  <si>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</si>
  <si>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</si>
  <si>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</si>
  <si>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</si>
  <si>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</si>
  <si>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</si>
  <si>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</si>
  <si>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</si>
  <si>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</si>
  <si>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</si>
  <si>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</si>
  <si>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</si>
  <si>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</si>
  <si>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</si>
  <si>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</si>
  <si>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</si>
  <si>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</si>
  <si>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</si>
  <si>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</si>
  <si>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</si>
  <si>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</si>
  <si>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</si>
  <si>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</si>
  <si>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</si>
  <si>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</si>
  <si>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</si>
  <si>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</si>
  <si>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</si>
  <si>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</si>
  <si>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</si>
  <si>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</si>
  <si>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</si>
  <si>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</si>
  <si>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</si>
  <si>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</si>
  <si>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</si>
  <si>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</si>
  <si>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</si>
  <si>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</si>
  <si>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</si>
  <si>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</si>
  <si>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</si>
  <si>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</si>
  <si>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</si>
  <si>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</si>
  <si>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</si>
  <si>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</si>
  <si>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</si>
  <si>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</si>
  <si>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</si>
  <si>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</si>
  <si>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</si>
  <si>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</si>
  <si>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</si>
  <si>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</si>
  <si>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</si>
  <si>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</si>
  <si>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</si>
  <si>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</si>
  <si>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</si>
  <si>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</si>
  <si>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</si>
  <si>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</si>
  <si>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</si>
  <si>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</si>
  <si>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</si>
  <si>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</si>
  <si>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</si>
  <si>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</si>
  <si>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</si>
  <si>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</si>
  <si>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</si>
  <si>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</si>
  <si>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</si>
  <si>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</si>
  <si>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</si>
  <si>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</si>
  <si>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</si>
  <si>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</si>
  <si>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</si>
  <si>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</si>
  <si>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</si>
  <si>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</si>
  <si>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</si>
  <si>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</si>
  <si>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</si>
  <si>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</si>
  <si>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</si>
  <si>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</si>
  <si>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</si>
  <si>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</si>
  <si>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</si>
  <si>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</si>
  <si>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</si>
  <si>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</si>
  <si>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</si>
  <si>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</si>
  <si>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</si>
  <si>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</si>
  <si>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</si>
  <si>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</si>
  <si>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</si>
  <si>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</si>
  <si>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</si>
  <si>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</si>
  <si>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</si>
  <si>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</si>
  <si>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</si>
  <si>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</si>
  <si>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</si>
  <si>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</si>
  <si>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</si>
  <si>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</si>
  <si>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</si>
  <si>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</si>
  <si>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</si>
  <si>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</si>
  <si>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</si>
  <si>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</si>
  <si>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</si>
  <si>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</si>
  <si>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</si>
  <si>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</si>
  <si>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</si>
  <si>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</si>
  <si>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</si>
  <si>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</si>
  <si>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</si>
  <si>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</si>
  <si>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</si>
  <si>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</si>
  <si>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</si>
  <si>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</si>
  <si>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</si>
  <si>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</si>
  <si>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</si>
  <si>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</si>
  <si>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</si>
  <si>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</si>
  <si>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</si>
  <si>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</si>
  <si>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</si>
  <si>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</si>
  <si>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</si>
  <si>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</si>
  <si>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</si>
  <si>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</si>
  <si>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</si>
  <si>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</si>
  <si>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</si>
  <si>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</si>
  <si>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</si>
  <si>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</si>
  <si>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</si>
  <si>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</si>
  <si>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</si>
  <si>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</si>
  <si>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</si>
  <si>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</si>
  <si>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</si>
  <si>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</si>
  <si>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</si>
  <si>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</si>
  <si>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</si>
  <si>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</si>
  <si>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</si>
  <si>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</si>
  <si>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</si>
  <si>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</si>
  <si>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</si>
  <si>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</si>
  <si>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</si>
  <si>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</si>
  <si>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</si>
  <si>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</si>
  <si>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</si>
  <si>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</si>
  <si>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</si>
  <si>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</si>
  <si>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</si>
  <si>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</si>
  <si>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</si>
  <si>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</si>
  <si>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</si>
  <si>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</si>
  <si>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</si>
  <si>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</si>
  <si>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</si>
  <si>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</si>
  <si>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</si>
  <si>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</si>
  <si>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</si>
  <si>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</si>
  <si>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</si>
  <si>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</si>
  <si>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</si>
  <si>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</si>
  <si>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</si>
  <si>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</si>
  <si>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</si>
  <si>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</si>
  <si>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</si>
  <si>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</si>
  <si>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</si>
  <si>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</si>
  <si>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</si>
  <si>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</si>
  <si>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</si>
  <si>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</si>
  <si>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</si>
  <si>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</si>
  <si>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</si>
  <si>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</si>
  <si>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</si>
  <si>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</si>
  <si>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</si>
  <si>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</si>
  <si>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</si>
  <si>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</si>
  <si>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</si>
  <si>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</si>
  <si>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</si>
  <si>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</si>
  <si>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</si>
  <si>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</si>
  <si>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</si>
  <si>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</si>
  <si>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</si>
  <si>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</si>
  <si>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</si>
  <si>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</si>
  <si>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</si>
  <si>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</si>
  <si>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</si>
  <si>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</si>
  <si>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</si>
  <si>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</si>
  <si>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</si>
  <si>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</si>
  <si>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</si>
  <si>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</si>
  <si>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</si>
  <si>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</si>
  <si>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</si>
  <si>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</si>
  <si>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</si>
  <si>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</si>
  <si>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</si>
  <si>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</si>
  <si>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</si>
  <si>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</si>
  <si>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</si>
  <si>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</si>
  <si>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</si>
  <si>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</si>
  <si>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</si>
  <si>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</si>
  <si>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</si>
  <si>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</si>
  <si>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</si>
  <si>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</si>
  <si>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</si>
  <si>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</si>
  <si>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</si>
  <si>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</si>
  <si>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</si>
  <si>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</si>
  <si>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</si>
  <si>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</si>
  <si>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</si>
  <si>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</si>
  <si>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</si>
  <si>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</si>
  <si>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</si>
  <si>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</si>
  <si>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</si>
  <si>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</si>
  <si>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</si>
  <si>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</si>
  <si>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</si>
  <si>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</si>
  <si>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</si>
  <si>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</si>
  <si>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</si>
  <si>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</si>
  <si>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</si>
  <si>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</si>
  <si>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</si>
  <si>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</si>
  <si>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</si>
  <si>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</si>
  <si>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</si>
  <si>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</si>
  <si>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</si>
  <si>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</si>
  <si>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</si>
  <si>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</si>
  <si>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</si>
  <si>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</si>
  <si>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</si>
  <si>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</si>
  <si>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</si>
  <si>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</si>
  <si>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</si>
  <si>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</si>
  <si>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</si>
  <si>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</si>
  <si>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</si>
  <si>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</si>
  <si>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</si>
  <si>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</si>
  <si>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</si>
  <si>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</si>
  <si>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</si>
  <si>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</si>
  <si>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</si>
  <si>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</si>
  <si>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</si>
  <si>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</si>
  <si>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</si>
  <si>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</si>
  <si>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</si>
  <si>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</si>
  <si>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</si>
  <si>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</si>
  <si>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</si>
  <si>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</si>
  <si>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</si>
  <si>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</si>
  <si>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</si>
  <si>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</si>
  <si>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</si>
  <si>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</si>
  <si>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</si>
  <si>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</si>
  <si>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</si>
  <si>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</si>
  <si>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</si>
  <si>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</si>
  <si>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</si>
  <si>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</si>
  <si>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</si>
  <si>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</si>
  <si>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</si>
  <si>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</si>
  <si>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</si>
  <si>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</si>
  <si>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</si>
  <si>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</si>
  <si>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</si>
  <si>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</si>
  <si>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</si>
  <si>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</si>
  <si>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</si>
  <si>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</si>
  <si>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</si>
  <si>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</si>
  <si>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</si>
  <si>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</si>
  <si>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</si>
  <si>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</si>
  <si>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</si>
  <si>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</si>
  <si>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</si>
  <si>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</si>
  <si>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</si>
  <si>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</si>
  <si>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</si>
  <si>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</si>
  <si>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</si>
  <si>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</si>
  <si>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</si>
  <si>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</si>
  <si>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</si>
  <si>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</si>
  <si>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</si>
  <si>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</si>
  <si>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</si>
  <si>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</si>
  <si>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</si>
  <si>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</si>
  <si>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</si>
  <si>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</si>
  <si>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</si>
  <si>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</si>
  <si>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</si>
  <si>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</si>
  <si>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</si>
  <si>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</si>
  <si>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</si>
  <si>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</si>
  <si>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</si>
  <si>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</si>
  <si>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</si>
  <si>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</si>
  <si>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</si>
  <si>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</si>
  <si>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</si>
  <si>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</si>
  <si>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</si>
  <si>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</si>
  <si>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</si>
  <si>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</si>
  <si>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</si>
  <si>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</si>
  <si>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</si>
  <si>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</si>
  <si>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</si>
  <si>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</si>
  <si>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</si>
  <si>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</si>
  <si>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</si>
  <si>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</si>
  <si>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</si>
  <si>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</si>
  <si>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</si>
  <si>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</si>
  <si>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</si>
  <si>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</si>
  <si>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</si>
  <si>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</si>
  <si>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</si>
  <si>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</si>
  <si>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</si>
  <si>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</si>
  <si>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</si>
  <si>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</si>
  <si>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</si>
  <si>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</si>
  <si>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</si>
  <si>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</si>
  <si>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</si>
  <si>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</si>
  <si>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</si>
  <si>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</si>
  <si>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</si>
  <si>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</si>
  <si>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</si>
  <si>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</si>
  <si>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</si>
  <si>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</si>
  <si>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</si>
  <si>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</si>
  <si>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</si>
  <si>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</si>
  <si>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</si>
  <si>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</si>
  <si>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</si>
  <si>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</si>
  <si>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</si>
  <si>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</si>
  <si>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</si>
  <si>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</si>
  <si>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</si>
  <si>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</si>
  <si>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</si>
  <si>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</si>
  <si>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</si>
  <si>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</si>
  <si>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</si>
  <si>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</si>
  <si>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</si>
  <si>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</si>
  <si>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</si>
  <si>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</si>
  <si>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</si>
  <si>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</si>
  <si>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</si>
  <si>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</si>
  <si>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</si>
  <si>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</si>
  <si>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</si>
  <si>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</si>
  <si>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</si>
  <si>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</si>
  <si>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</si>
  <si>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</si>
  <si>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</si>
  <si>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</si>
  <si>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</si>
  <si>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</si>
  <si>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</si>
  <si>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</si>
  <si>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</si>
  <si>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</si>
  <si>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</si>
  <si>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</si>
  <si>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</si>
  <si>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</si>
  <si>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</si>
  <si>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</si>
  <si>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</si>
  <si>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</si>
  <si>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</si>
  <si>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</si>
  <si>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</si>
  <si>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</si>
  <si>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</si>
  <si>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</si>
  <si>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</si>
  <si>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</si>
  <si>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</si>
  <si>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</si>
  <si>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</si>
  <si>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</si>
  <si>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</si>
  <si>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</si>
  <si>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</si>
  <si>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</si>
  <si>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</si>
  <si>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</si>
  <si>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</si>
  <si>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</si>
  <si>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</si>
  <si>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</si>
  <si>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</si>
  <si>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</si>
  <si>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</si>
  <si>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</si>
  <si>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</si>
  <si>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</si>
  <si>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</si>
  <si>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</si>
  <si>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</si>
  <si>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</si>
  <si>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</si>
  <si>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</si>
  <si>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</si>
  <si>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</si>
  <si>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</si>
  <si>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</si>
  <si>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</si>
  <si>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</si>
  <si>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</si>
  <si>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</si>
  <si>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</si>
  <si>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</si>
  <si>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</si>
  <si>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</si>
  <si>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</si>
  <si>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</si>
  <si>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</si>
  <si>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</si>
  <si>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</si>
  <si>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</si>
  <si>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</si>
  <si>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</si>
  <si>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</si>
  <si>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</si>
  <si>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</si>
  <si>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</si>
  <si>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</si>
  <si>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</si>
  <si>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</si>
  <si>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</si>
  <si>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</si>
  <si>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</si>
  <si>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</si>
  <si>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</si>
  <si>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</si>
  <si>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</si>
  <si>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</si>
  <si>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</si>
  <si>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</si>
  <si>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</si>
  <si>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</si>
  <si>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</si>
  <si>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</si>
  <si>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</si>
  <si>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</si>
  <si>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</si>
  <si>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</si>
  <si>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</si>
  <si>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</si>
  <si>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</si>
  <si>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</si>
  <si>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</si>
  <si>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</si>
  <si>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</si>
  <si>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</si>
  <si>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</si>
  <si>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</si>
  <si>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</si>
  <si>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</si>
  <si>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</si>
  <si>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</si>
  <si>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</si>
  <si>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</si>
  <si>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</si>
  <si>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</si>
  <si>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</si>
  <si>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</si>
  <si>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</si>
  <si>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</si>
  <si>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</si>
  <si>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</si>
  <si>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</si>
  <si>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</si>
  <si>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</si>
  <si>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</si>
  <si>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</si>
  <si>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</si>
  <si>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</si>
  <si>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</si>
  <si>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</si>
  <si>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</si>
  <si>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</si>
  <si>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</si>
  <si>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</si>
  <si>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</si>
  <si>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</si>
  <si>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</si>
  <si>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</si>
  <si>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</si>
  <si>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</si>
  <si>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</si>
  <si>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</si>
  <si>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</si>
  <si>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</si>
  <si>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</si>
  <si>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</si>
  <si>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</si>
  <si>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</si>
  <si>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</si>
  <si>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</si>
  <si>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</si>
  <si>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</si>
  <si>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</si>
  <si>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</si>
  <si>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</si>
  <si>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</si>
  <si>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</si>
  <si>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</si>
  <si>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</si>
  <si>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</si>
  <si>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</si>
  <si>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</si>
  <si>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</si>
  <si>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</si>
  <si>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</si>
  <si>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</si>
  <si>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</si>
  <si>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</si>
  <si>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</si>
  <si>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</si>
  <si>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</si>
  <si>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</si>
  <si>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</si>
  <si>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</si>
  <si>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</si>
  <si>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</si>
  <si>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</si>
  <si>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</si>
  <si>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</si>
  <si>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</si>
  <si>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</si>
  <si>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</si>
  <si>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</si>
  <si>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</si>
  <si>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</si>
  <si>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</si>
  <si>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</si>
  <si>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</si>
  <si>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</si>
  <si>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</si>
  <si>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</si>
  <si>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</si>
  <si>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</si>
  <si>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</si>
  <si>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</si>
  <si>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</si>
  <si>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</si>
  <si>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</si>
  <si>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</si>
  <si>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</si>
  <si>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</si>
  <si>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</si>
  <si>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</si>
  <si>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</si>
  <si>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</si>
  <si>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</si>
  <si>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</si>
  <si>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</si>
  <si>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</si>
  <si>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</si>
  <si>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</si>
  <si>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</si>
  <si>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</si>
  <si>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</si>
  <si>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</si>
  <si>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</si>
  <si>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</si>
  <si>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</si>
  <si>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</si>
  <si>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</si>
  <si>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</si>
  <si>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</si>
  <si>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</si>
  <si>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</si>
  <si>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</si>
  <si>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</si>
  <si>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</si>
  <si>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</si>
  <si>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</si>
  <si>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</si>
  <si>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</si>
  <si>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</si>
  <si>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</si>
  <si>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</si>
  <si>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</si>
  <si>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</si>
  <si>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</si>
  <si>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</si>
  <si>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</si>
  <si>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</si>
  <si>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</si>
  <si>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</si>
  <si>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</si>
  <si>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</si>
  <si>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</si>
  <si>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</si>
  <si>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</si>
  <si>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</si>
  <si>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</si>
  <si>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</si>
  <si>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</si>
  <si>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</si>
  <si>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</si>
  <si>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</si>
  <si>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</si>
  <si>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</si>
  <si>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</si>
  <si>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</si>
  <si>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</si>
  <si>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</si>
  <si>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</si>
  <si>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</si>
  <si>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</si>
  <si>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</si>
  <si>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</si>
  <si>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</si>
  <si>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</si>
  <si>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</si>
  <si>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</si>
  <si>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</si>
  <si>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</si>
  <si>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</si>
  <si>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</si>
  <si>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</si>
  <si>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</si>
  <si>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</si>
  <si>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</si>
  <si>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</si>
  <si>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</si>
  <si>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</si>
  <si>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</si>
  <si>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</si>
  <si>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</si>
  <si>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</si>
  <si>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</si>
  <si>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</si>
  <si>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</si>
  <si>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</si>
  <si>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</si>
  <si>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</si>
  <si>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</si>
  <si>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</si>
  <si>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</si>
  <si>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</si>
  <si>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</si>
  <si>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</si>
  <si>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</si>
  <si>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</si>
  <si>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</si>
  <si>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</si>
  <si>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</si>
  <si>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</si>
  <si>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</si>
  <si>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</si>
  <si>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</si>
  <si>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</si>
  <si>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</si>
  <si>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</si>
  <si>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</si>
  <si>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</si>
  <si>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</si>
  <si>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</si>
  <si>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</si>
  <si>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</si>
  <si>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</si>
  <si>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</si>
  <si>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</si>
  <si>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</si>
  <si>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</si>
  <si>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</si>
  <si>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</si>
  <si>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</si>
  <si>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</si>
  <si>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</si>
  <si>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</si>
  <si>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</si>
  <si>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</si>
  <si>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</si>
  <si>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</si>
  <si>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</si>
  <si>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</si>
  <si>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</si>
  <si>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</si>
  <si>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</si>
  <si>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</si>
  <si>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</si>
  <si>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</si>
  <si>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</si>
  <si>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</si>
  <si>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</si>
  <si>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</si>
  <si>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</si>
  <si>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</si>
  <si>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</si>
  <si>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</si>
  <si>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</si>
  <si>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</si>
  <si>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</si>
  <si>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</si>
  <si>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</si>
  <si>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</si>
  <si>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</si>
  <si>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</si>
  <si>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</si>
  <si>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</si>
  <si>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</si>
  <si>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</si>
  <si>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</si>
  <si>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</si>
  <si>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</si>
  <si>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</si>
  <si>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</si>
  <si>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</si>
  <si>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</si>
  <si>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</si>
  <si>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</si>
  <si>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</si>
  <si>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</si>
  <si>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</si>
  <si>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</si>
  <si>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</si>
  <si>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</si>
  <si>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</si>
  <si>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</si>
  <si>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</si>
  <si>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</si>
  <si>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</si>
  <si>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</si>
  <si>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</si>
  <si>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</si>
  <si>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</si>
  <si>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</si>
  <si>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</si>
  <si>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</si>
  <si>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</si>
  <si>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</si>
  <si>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</si>
  <si>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</si>
  <si>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</si>
  <si>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</si>
  <si>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</si>
  <si>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</si>
  <si>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</si>
  <si>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</si>
  <si>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</si>
  <si>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</si>
  <si>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</si>
  <si>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</si>
  <si>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</si>
  <si>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</si>
  <si>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</si>
  <si>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</si>
  <si>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</si>
  <si>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</si>
  <si>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</si>
  <si>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</si>
  <si>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</si>
  <si>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</si>
  <si>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</si>
  <si>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</si>
  <si>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</si>
  <si>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</si>
  <si>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</si>
  <si>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</si>
  <si>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</si>
  <si>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</si>
  <si>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</si>
  <si>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</si>
  <si>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</si>
  <si>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</si>
  <si>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</si>
  <si>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</si>
  <si>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</si>
  <si>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</si>
  <si>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</si>
  <si>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</si>
  <si>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</si>
  <si>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</si>
  <si>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</si>
  <si>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</si>
  <si>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</si>
  <si>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</si>
  <si>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</si>
  <si>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</si>
  <si>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</si>
  <si>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</si>
  <si>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</si>
  <si>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</si>
  <si>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</si>
  <si>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</si>
  <si>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</si>
  <si>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</si>
  <si>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</si>
  <si>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</si>
  <si>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</si>
  <si>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</si>
  <si>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</si>
  <si>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</si>
  <si>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</si>
  <si>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</si>
  <si>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</si>
  <si>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</si>
  <si>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</si>
  <si>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</si>
  <si>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</si>
  <si>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</si>
  <si>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</si>
  <si>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</si>
  <si>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</si>
  <si>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</si>
  <si>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</si>
  <si>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</si>
  <si>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</si>
  <si>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</si>
  <si>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</si>
  <si>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</si>
  <si>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</si>
  <si>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</si>
  <si>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</si>
  <si>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</si>
  <si>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</si>
  <si>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</si>
  <si>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</si>
  <si>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</si>
  <si>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</si>
  <si>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</si>
  <si>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</si>
  <si>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</si>
  <si>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</si>
  <si>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</si>
  <si>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</si>
  <si>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</si>
  <si>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</si>
  <si>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</si>
  <si>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</si>
  <si>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</si>
  <si>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</si>
  <si>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</si>
  <si>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</si>
  <si>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</si>
  <si>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</si>
  <si>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</si>
  <si>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</si>
  <si>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</si>
  <si>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</si>
  <si>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</si>
  <si>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</si>
  <si>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</si>
  <si>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</si>
  <si>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</si>
  <si>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</si>
  <si>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</si>
  <si>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</si>
  <si>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</si>
  <si>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</si>
  <si>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</si>
  <si>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</si>
  <si>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</si>
  <si>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</si>
  <si>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</si>
  <si>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</si>
  <si>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</si>
  <si>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</si>
  <si>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</si>
  <si>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</si>
  <si>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</si>
  <si>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</si>
  <si>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</si>
  <si>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</si>
  <si>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</si>
  <si>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</si>
  <si>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</si>
  <si>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</si>
  <si>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</si>
  <si>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</si>
  <si>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</si>
  <si>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</si>
  <si>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</si>
  <si>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</si>
  <si>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</si>
  <si>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</si>
  <si>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</si>
  <si>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</si>
  <si>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</si>
  <si>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</si>
  <si>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</si>
  <si>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</si>
  <si>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</si>
  <si>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</si>
  <si>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</si>
  <si>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</si>
  <si>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</si>
  <si>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</si>
  <si>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</si>
  <si>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</si>
  <si>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</si>
  <si>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</si>
  <si>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</si>
  <si>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</si>
  <si>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</si>
  <si>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</si>
  <si>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</si>
  <si>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</si>
  <si>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</si>
  <si>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</si>
  <si>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</si>
  <si>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</si>
  <si>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</si>
  <si>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</si>
  <si>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</si>
  <si>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</si>
  <si>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</si>
  <si>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</si>
  <si>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</si>
  <si>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</si>
  <si>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</si>
  <si>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</si>
  <si>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</si>
  <si>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</si>
  <si>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</si>
  <si>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</si>
  <si>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</si>
  <si>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</si>
  <si>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</si>
  <si>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</si>
  <si>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</si>
  <si>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</si>
  <si>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</si>
  <si>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</si>
  <si>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</si>
  <si>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</si>
  <si>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</si>
  <si>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</si>
  <si>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</si>
  <si>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</si>
  <si>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</si>
  <si>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</si>
  <si>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</si>
  <si>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</si>
  <si>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</si>
  <si>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</si>
  <si>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</si>
  <si>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</si>
  <si>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</si>
  <si>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</si>
  <si>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</si>
  <si>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</si>
  <si>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</si>
  <si>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</si>
  <si>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</si>
  <si>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</si>
  <si>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</si>
  <si>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</si>
  <si>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</si>
  <si>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</si>
  <si>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</si>
  <si>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</si>
  <si>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</si>
  <si>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</si>
  <si>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</si>
  <si>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</si>
  <si>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</si>
  <si>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</si>
  <si>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</si>
  <si>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</si>
  <si>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</si>
  <si>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</si>
  <si>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</si>
  <si>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</si>
  <si>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</si>
  <si>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</si>
  <si>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</si>
  <si>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</si>
  <si>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</si>
  <si>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</si>
  <si>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</si>
  <si>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</si>
  <si>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</si>
  <si>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</si>
  <si>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</si>
  <si>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</si>
  <si>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</si>
  <si>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</si>
  <si>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</si>
  <si>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</si>
  <si>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</si>
  <si>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</si>
  <si>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</si>
  <si>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</si>
  <si>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</si>
  <si>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</si>
  <si>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</si>
  <si>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</si>
  <si>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</si>
  <si>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</si>
  <si>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</si>
  <si>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</si>
  <si>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</si>
  <si>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</si>
  <si>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</si>
  <si>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</si>
  <si>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</si>
  <si>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</si>
  <si>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</si>
  <si>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</si>
  <si>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</si>
  <si>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</si>
  <si>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</si>
  <si>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</si>
  <si>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</si>
  <si>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</si>
  <si>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</si>
  <si>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</si>
  <si>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</si>
  <si>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</si>
  <si>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</si>
  <si>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</si>
  <si>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</si>
  <si>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</si>
  <si>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</si>
  <si>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</si>
  <si>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</si>
  <si>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</si>
  <si>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</si>
  <si>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</si>
  <si>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</si>
  <si>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</si>
  <si>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</si>
  <si>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</si>
  <si>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</si>
  <si>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</si>
  <si>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</si>
  <si>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</si>
  <si>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</si>
  <si>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</si>
  <si>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</si>
  <si>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</si>
  <si>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</si>
  <si>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</si>
  <si>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</si>
  <si>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</si>
  <si>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</si>
  <si>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</si>
  <si>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</si>
  <si>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</si>
  <si>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</si>
  <si>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</si>
  <si>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</si>
  <si>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</si>
  <si>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</si>
  <si>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</si>
  <si>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</si>
  <si>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</si>
  <si>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</si>
  <si>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</si>
  <si>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</si>
  <si>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</si>
  <si>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</si>
  <si>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</si>
  <si>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</si>
  <si>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</si>
  <si>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</si>
  <si>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</si>
  <si>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</si>
  <si>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</si>
  <si>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</si>
  <si>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</si>
  <si>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</si>
  <si>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</si>
  <si>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</si>
  <si>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</si>
  <si>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</si>
  <si>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</si>
  <si>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</si>
  <si>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</si>
  <si>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</si>
  <si>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</si>
  <si>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</si>
  <si>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</si>
  <si>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</si>
  <si>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</si>
  <si>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</si>
  <si>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</si>
  <si>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</si>
  <si>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</si>
  <si>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</si>
  <si>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</si>
  <si>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</si>
  <si>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</si>
  <si>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</si>
  <si>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</si>
  <si>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</si>
  <si>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</si>
  <si>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</si>
  <si>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</si>
  <si>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</si>
  <si>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</si>
  <si>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</si>
  <si>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</si>
  <si>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</si>
  <si>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</si>
  <si>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</si>
  <si>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</si>
  <si>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</si>
  <si>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</si>
  <si>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</si>
  <si>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</si>
  <si>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</si>
  <si>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</si>
  <si>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</si>
  <si>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</si>
  <si>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</si>
  <si>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</si>
  <si>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</si>
  <si>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</si>
  <si>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</si>
  <si>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</si>
  <si>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</si>
  <si>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</si>
  <si>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</si>
  <si>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</si>
  <si>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</si>
  <si>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</si>
  <si>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</si>
  <si>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</si>
  <si>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</si>
  <si>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</si>
  <si>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</si>
  <si>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</si>
  <si>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</si>
  <si>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</si>
  <si>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</si>
  <si>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</si>
  <si>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</si>
  <si>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</si>
  <si>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</si>
  <si>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</si>
  <si>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</si>
  <si>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</si>
  <si>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</si>
  <si>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</si>
  <si>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</si>
  <si>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</si>
  <si>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</si>
  <si>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</si>
  <si>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</si>
  <si>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</si>
  <si>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</si>
  <si>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</si>
  <si>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</si>
  <si>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</si>
  <si>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</si>
  <si>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</si>
  <si>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</si>
  <si>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</si>
  <si>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</si>
  <si>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</si>
  <si>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</si>
  <si>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</si>
  <si>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</si>
  <si>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</si>
  <si>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</si>
  <si>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</si>
  <si>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</si>
  <si>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</si>
  <si>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</si>
  <si>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</si>
  <si>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</si>
  <si>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</si>
  <si>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</si>
  <si>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</si>
  <si>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</si>
  <si>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</si>
  <si>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</si>
  <si>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</si>
  <si>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</si>
  <si>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</si>
  <si>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</si>
  <si>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</si>
  <si>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</si>
  <si>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</si>
  <si>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</si>
  <si>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</si>
  <si>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</si>
  <si>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</si>
  <si>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</si>
  <si>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</si>
  <si>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</si>
  <si>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</si>
  <si>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</si>
  <si>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</si>
  <si>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</si>
  <si>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</si>
  <si>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</si>
  <si>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</si>
  <si>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</si>
  <si>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</si>
  <si>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</si>
  <si>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</si>
  <si>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</si>
  <si>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</si>
  <si>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</si>
  <si>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</si>
  <si>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</si>
  <si>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</si>
  <si>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</si>
  <si>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</si>
  <si>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</si>
  <si>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</si>
  <si>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</si>
  <si>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</si>
  <si>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</si>
  <si>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</si>
  <si>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</si>
  <si>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</si>
  <si>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</si>
  <si>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</si>
  <si>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</si>
  <si>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</si>
  <si>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</si>
  <si>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</si>
  <si>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</si>
  <si>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</si>
  <si>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</si>
  <si>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</si>
  <si>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</si>
  <si>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</si>
  <si>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</si>
  <si>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</si>
  <si>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</si>
  <si>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</si>
  <si>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</si>
  <si>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</si>
  <si>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</si>
  <si>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</si>
  <si>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</si>
  <si>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</si>
  <si>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</si>
  <si>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</si>
  <si>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</si>
  <si>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</si>
  <si>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</si>
  <si>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</si>
  <si>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</si>
  <si>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</si>
  <si>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</si>
  <si>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</si>
  <si>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</si>
  <si>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</si>
  <si>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</si>
  <si>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</si>
  <si>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</si>
  <si>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</si>
  <si>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</si>
  <si>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</si>
  <si>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</si>
  <si>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</si>
  <si>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</si>
  <si>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</si>
  <si>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</si>
  <si>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</si>
  <si>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</si>
  <si>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</si>
  <si>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</si>
  <si>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</si>
  <si>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</si>
  <si>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</si>
  <si>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</si>
  <si>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</si>
  <si>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</si>
  <si>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</si>
  <si>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</si>
  <si>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</si>
  <si>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</si>
  <si>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</si>
  <si>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</si>
  <si>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</si>
  <si>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</si>
  <si>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</si>
  <si>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</si>
  <si>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</si>
  <si>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</si>
  <si>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</si>
  <si>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</si>
  <si>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</si>
  <si>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</si>
  <si>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</si>
  <si>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</si>
  <si>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</si>
  <si>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</si>
  <si>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</si>
  <si>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</si>
  <si>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</si>
  <si>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</si>
  <si>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</si>
  <si>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</si>
  <si>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</si>
  <si>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</si>
  <si>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</si>
  <si>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</si>
  <si>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</si>
  <si>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</si>
  <si>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</si>
  <si>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</si>
  <si>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</si>
  <si>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</si>
  <si>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</si>
  <si>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</si>
  <si>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</si>
  <si>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</si>
  <si>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</si>
  <si>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</si>
  <si>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</si>
  <si>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</si>
  <si>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</si>
  <si>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</si>
  <si>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</si>
  <si>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</si>
  <si>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</si>
  <si>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</si>
  <si>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</si>
  <si>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</si>
  <si>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</si>
  <si>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</si>
  <si>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</si>
  <si>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</si>
  <si>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</si>
  <si>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</si>
  <si>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</si>
  <si>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</si>
  <si>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</si>
  <si>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</si>
  <si>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</si>
  <si>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</si>
  <si>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</si>
  <si>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</si>
  <si>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</si>
  <si>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</si>
  <si>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</si>
  <si>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</si>
  <si>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</si>
  <si>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</si>
  <si>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</si>
  <si>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</si>
  <si>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</si>
  <si>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</si>
  <si>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</si>
  <si>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</si>
  <si>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</si>
  <si>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</si>
  <si>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</si>
  <si>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</si>
  <si>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</si>
  <si>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</si>
  <si>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</si>
  <si>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</si>
  <si>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</si>
  <si>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</si>
  <si>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</si>
  <si>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</si>
  <si>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</si>
  <si>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</si>
  <si>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</si>
  <si>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</si>
  <si>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</si>
  <si>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</si>
  <si>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</si>
  <si>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</si>
  <si>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</si>
  <si>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</si>
  <si>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</si>
  <si>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</si>
  <si>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</si>
  <si>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</si>
  <si>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</si>
  <si>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</si>
  <si>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</si>
  <si>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</si>
  <si>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</si>
  <si>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</si>
  <si>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</si>
  <si>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</si>
  <si>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</si>
  <si>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</si>
  <si>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</si>
  <si>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</si>
  <si>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</si>
  <si>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</si>
  <si>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</si>
  <si>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</si>
  <si>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</si>
  <si>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</si>
  <si>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</si>
  <si>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</si>
  <si>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</si>
  <si>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</si>
  <si>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</si>
  <si>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</si>
  <si>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</si>
  <si>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</si>
  <si>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</si>
  <si>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</si>
  <si>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</si>
  <si>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</si>
  <si>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</si>
  <si>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</si>
  <si>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</si>
  <si>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</si>
  <si>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</si>
  <si>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</si>
  <si>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</si>
  <si>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</si>
  <si>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</si>
  <si>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</si>
  <si>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</si>
  <si>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</si>
  <si>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</si>
  <si>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</si>
  <si>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</si>
  <si>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</si>
  <si>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</si>
  <si>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</si>
  <si>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</si>
  <si>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</si>
  <si>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</si>
  <si>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</si>
  <si>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</si>
  <si>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</si>
  <si>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</si>
  <si>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</si>
  <si>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</si>
  <si>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</si>
  <si>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</si>
  <si>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</si>
  <si>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</si>
  <si>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</si>
  <si>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</si>
  <si>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</si>
  <si>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</si>
  <si>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</si>
  <si>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</si>
  <si>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</si>
  <si>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</si>
  <si>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</si>
  <si>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</si>
  <si>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</si>
  <si>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</si>
  <si>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</si>
  <si>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</si>
  <si>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</si>
  <si>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</si>
  <si>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</si>
  <si>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</si>
  <si>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</si>
  <si>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</si>
  <si>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</si>
  <si>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</si>
  <si>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</si>
  <si>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</si>
  <si>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</si>
  <si>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</si>
  <si>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</si>
  <si>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</si>
  <si>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</si>
  <si>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</si>
  <si>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</si>
  <si>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</si>
  <si>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</si>
  <si>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</si>
  <si>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</si>
  <si>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</si>
  <si>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</si>
  <si>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</si>
  <si>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</si>
  <si>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</si>
  <si>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</si>
  <si>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</si>
  <si>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</si>
  <si>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</si>
  <si>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</si>
  <si>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</si>
  <si>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</si>
  <si>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</si>
  <si>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</si>
  <si>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</si>
  <si>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</si>
  <si>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</si>
  <si>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</si>
  <si>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</si>
  <si>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</si>
  <si>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</si>
  <si>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</si>
  <si>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</si>
  <si>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</si>
  <si>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</si>
  <si>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</si>
  <si>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</si>
  <si>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</si>
  <si>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</si>
  <si>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</si>
  <si>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</si>
  <si>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</si>
  <si>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</si>
  <si>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</si>
  <si>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</si>
  <si>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</si>
  <si>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</si>
  <si>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</si>
  <si>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</si>
  <si>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</si>
  <si>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</si>
  <si>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</si>
  <si>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</si>
  <si>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</si>
  <si>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</si>
  <si>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</si>
  <si>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</si>
  <si>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</si>
  <si>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</si>
  <si>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</si>
  <si>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</si>
  <si>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</si>
  <si>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</si>
  <si>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</si>
  <si>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</si>
  <si>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</si>
  <si>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</si>
  <si>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</si>
  <si>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</si>
  <si>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</si>
  <si>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</si>
  <si>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</si>
  <si>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</si>
  <si>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</si>
  <si>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</si>
  <si>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</si>
  <si>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</si>
  <si>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</si>
  <si>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</si>
  <si>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</si>
  <si>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</si>
  <si>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</si>
  <si>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</si>
  <si>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</si>
  <si>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</si>
  <si>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</si>
  <si>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</si>
  <si>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</si>
  <si>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</si>
  <si>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</si>
  <si>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</si>
  <si>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</si>
  <si>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</si>
  <si>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</si>
  <si>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</si>
  <si>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</si>
  <si>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</si>
  <si>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</si>
  <si>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</si>
  <si>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</si>
  <si>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</si>
  <si>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</si>
  <si>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</si>
  <si>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</si>
  <si>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</si>
  <si>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</si>
  <si>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</si>
  <si>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</si>
  <si>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</si>
  <si>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</si>
  <si>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</si>
  <si>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</si>
  <si>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</si>
  <si>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</si>
  <si>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</si>
  <si>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</si>
  <si>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</si>
  <si>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</si>
  <si>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</si>
  <si>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</si>
  <si>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</si>
  <si>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</si>
  <si>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</si>
  <si>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</si>
  <si>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</si>
  <si>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</si>
  <si>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</si>
  <si>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</si>
  <si>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</si>
  <si>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</si>
  <si>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</si>
  <si>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</si>
  <si>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</si>
  <si>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</si>
  <si>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</si>
  <si>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</si>
  <si>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</si>
  <si>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</si>
  <si>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</si>
  <si>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</si>
  <si>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</si>
  <si>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</si>
  <si>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</si>
  <si>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</si>
  <si>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</si>
  <si>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</si>
  <si>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</si>
  <si>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</si>
  <si>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</si>
  <si>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</si>
  <si>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</si>
  <si>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</si>
  <si>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</si>
  <si>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</si>
  <si>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</si>
  <si>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</si>
  <si>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</si>
  <si>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</si>
  <si>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</si>
  <si>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</si>
  <si>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</si>
  <si>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</si>
  <si>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</si>
  <si>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</si>
  <si>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</si>
  <si>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</si>
  <si>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</si>
  <si>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</si>
  <si>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</si>
  <si>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</si>
  <si>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</si>
  <si>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</si>
  <si>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</si>
  <si>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</si>
  <si>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</si>
  <si>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</si>
  <si>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</si>
  <si>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</si>
  <si>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</si>
  <si>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</si>
  <si>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</si>
  <si>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</si>
  <si>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</si>
  <si>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</si>
  <si>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</si>
  <si>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</si>
  <si>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</si>
  <si>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</si>
  <si>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</si>
  <si>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</si>
  <si>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</si>
  <si>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</si>
  <si>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</si>
  <si>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</si>
  <si>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</si>
  <si>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</si>
  <si>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</si>
  <si>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</si>
  <si>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</si>
  <si>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</si>
  <si>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</si>
  <si>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</si>
  <si>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</si>
  <si>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</si>
  <si>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</si>
  <si>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</si>
  <si>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</si>
  <si>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</si>
  <si>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</si>
  <si>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</si>
  <si>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</si>
  <si>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</si>
  <si>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</si>
  <si>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</si>
  <si>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</si>
  <si>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</si>
  <si>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</si>
  <si>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</si>
  <si>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</si>
  <si>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</si>
  <si>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</si>
  <si>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</si>
  <si>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</si>
  <si>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</si>
  <si>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</si>
  <si>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</si>
  <si>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</si>
  <si>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</si>
  <si>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</si>
  <si>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</si>
  <si>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</si>
  <si>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</si>
  <si>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</si>
  <si>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</si>
  <si>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</si>
  <si>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</si>
  <si>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</si>
  <si>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</si>
  <si>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</si>
  <si>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</si>
  <si>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</si>
  <si>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</si>
  <si>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</si>
  <si>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</si>
  <si>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</si>
  <si>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</si>
  <si>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</si>
  <si>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</si>
  <si>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</si>
  <si>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</si>
  <si>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</si>
  <si>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</si>
  <si>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</si>
  <si>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</si>
  <si>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</si>
  <si>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</si>
  <si>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</si>
  <si>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</si>
  <si>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</si>
  <si>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</si>
  <si>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</si>
  <si>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</si>
  <si>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</si>
  <si>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</si>
  <si>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</si>
  <si>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</si>
  <si>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</si>
  <si>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</si>
  <si>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</si>
  <si>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</si>
  <si>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</si>
  <si>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</si>
  <si>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</si>
  <si>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</si>
  <si>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</si>
  <si>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</si>
  <si>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</si>
  <si>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</si>
  <si>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</si>
  <si>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</si>
  <si>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</si>
  <si>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</si>
  <si>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</si>
  <si>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</si>
  <si>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</si>
  <si>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</si>
  <si>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</si>
  <si>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</si>
  <si>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</si>
  <si>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</si>
  <si>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</si>
  <si>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</si>
  <si>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</si>
  <si>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</si>
  <si>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</si>
  <si>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</si>
  <si>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</si>
  <si>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</si>
  <si>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</si>
  <si>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</si>
  <si>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</si>
  <si>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</si>
  <si>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</si>
  <si>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</si>
  <si>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</si>
  <si>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</si>
  <si>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</si>
  <si>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</si>
  <si>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</si>
  <si>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</si>
  <si>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</si>
  <si>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</si>
  <si>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</si>
  <si>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</si>
  <si>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</si>
  <si>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</si>
  <si>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</si>
  <si>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</si>
  <si>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</si>
  <si>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</si>
  <si>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</si>
  <si>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</si>
  <si>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</si>
  <si>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</si>
  <si>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</si>
  <si>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</si>
  <si>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</si>
  <si>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</si>
  <si>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</si>
  <si>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</si>
  <si>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</si>
  <si>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</si>
  <si>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</si>
  <si>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</si>
  <si>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</si>
  <si>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</si>
  <si>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</si>
  <si>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</si>
  <si>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</si>
  <si>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</si>
  <si>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</si>
  <si>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</si>
  <si>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</si>
  <si>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</si>
  <si>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</si>
  <si>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</si>
  <si>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</si>
  <si>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</si>
  <si>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</si>
  <si>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</si>
  <si>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</si>
  <si>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</si>
  <si>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</si>
  <si>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</si>
  <si>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</si>
  <si>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</si>
  <si>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</si>
  <si>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</si>
  <si>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</si>
  <si>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</si>
  <si>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</si>
  <si>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</si>
  <si>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</si>
  <si>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</si>
  <si>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</si>
  <si>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</si>
  <si>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</si>
  <si>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</si>
  <si>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</si>
  <si>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</si>
  <si>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</si>
  <si>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</si>
  <si>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</si>
  <si>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</si>
  <si>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</si>
  <si>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</si>
  <si>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</si>
  <si>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</si>
  <si>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</si>
  <si>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</si>
  <si>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</si>
  <si>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</si>
  <si>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</si>
  <si>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</si>
  <si>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</si>
  <si>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</si>
  <si>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</si>
  <si>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</si>
  <si>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</si>
  <si>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</si>
  <si>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</si>
  <si>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</si>
  <si>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</si>
  <si>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</si>
  <si>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</si>
  <si>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</si>
  <si>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</si>
  <si>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</si>
  <si>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</si>
  <si>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</si>
  <si>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</si>
  <si>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</si>
  <si>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</si>
  <si>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</si>
  <si>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</si>
  <si>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</si>
  <si>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</si>
  <si>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</si>
  <si>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</si>
  <si>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</si>
  <si>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</si>
  <si>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</si>
  <si>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</si>
  <si>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</si>
  <si>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</si>
  <si>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</si>
  <si>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</si>
  <si>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</si>
  <si>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</si>
  <si>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</si>
  <si>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</si>
  <si>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</si>
  <si>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</si>
  <si>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</si>
  <si>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</si>
  <si>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</si>
  <si>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</si>
  <si>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</si>
  <si>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</si>
  <si>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</si>
  <si>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</si>
  <si>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</si>
  <si>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</si>
  <si>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</si>
  <si>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</si>
  <si>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</si>
  <si>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</si>
  <si>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</si>
  <si>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</si>
  <si>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</si>
  <si>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</si>
  <si>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</si>
  <si>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</si>
  <si>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</si>
  <si>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</si>
  <si>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</si>
  <si>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</si>
  <si>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</si>
  <si>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</si>
  <si>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</si>
  <si>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</si>
  <si>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</si>
  <si>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</si>
  <si>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</si>
  <si>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</si>
  <si>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</si>
  <si>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</si>
  <si>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</si>
  <si>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</si>
  <si>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</si>
  <si>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</si>
  <si>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</si>
  <si>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</si>
  <si>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</si>
  <si>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</si>
  <si>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</si>
  <si>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</si>
  <si>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</si>
  <si>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</si>
  <si>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</si>
  <si>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</si>
  <si>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</si>
  <si>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</si>
  <si>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</si>
  <si>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</si>
  <si>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</si>
  <si>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</si>
  <si>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</si>
  <si>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</si>
  <si>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</si>
  <si>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</si>
  <si>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</si>
  <si>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</si>
  <si>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</si>
  <si>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</si>
  <si>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</si>
  <si>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</si>
  <si>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</si>
  <si>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</si>
  <si>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</si>
  <si>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</si>
  <si>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</si>
  <si>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</si>
  <si>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</si>
  <si>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</si>
  <si>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</si>
  <si>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</si>
  <si>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</si>
  <si>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</si>
  <si>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</si>
  <si>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</si>
  <si>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</si>
  <si>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</si>
  <si>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</si>
  <si>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</si>
  <si>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</si>
  <si>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</si>
  <si>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</si>
  <si>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</si>
  <si>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</si>
  <si>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</si>
  <si>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</si>
  <si>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</si>
  <si>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</si>
  <si>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</si>
  <si>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</si>
  <si>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</si>
  <si>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</si>
  <si>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</si>
  <si>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</si>
  <si>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</si>
  <si>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</si>
  <si>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</si>
  <si>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</si>
  <si>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</si>
  <si>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</si>
  <si>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</si>
  <si>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</si>
  <si>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</si>
  <si>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</si>
  <si>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</si>
  <si>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</si>
  <si>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</si>
  <si>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</si>
  <si>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</si>
  <si>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</si>
  <si>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</si>
  <si>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</si>
  <si>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</si>
  <si>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</si>
  <si>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</si>
  <si>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</si>
  <si>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</si>
  <si>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</si>
  <si>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</si>
  <si>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</si>
  <si>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</si>
  <si>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</si>
  <si>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</si>
  <si>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</si>
  <si>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</si>
  <si>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</si>
  <si>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</si>
  <si>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</si>
  <si>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</si>
  <si>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</si>
  <si>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</si>
  <si>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</si>
  <si>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</si>
  <si>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</si>
  <si>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</si>
  <si>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</si>
  <si>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</si>
  <si>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</si>
  <si>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</si>
  <si>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</si>
  <si>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</si>
  <si>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</si>
  <si>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</si>
  <si>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</si>
  <si>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</si>
  <si>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</si>
  <si>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</si>
  <si>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</si>
  <si>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</si>
  <si>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</si>
  <si>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</si>
  <si>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</si>
  <si>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</si>
  <si>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</si>
  <si>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</si>
  <si>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</si>
  <si>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</si>
  <si>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</si>
  <si>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</si>
  <si>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</si>
  <si>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</si>
  <si>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</si>
  <si>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</si>
  <si>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</si>
  <si>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</si>
  <si>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</si>
  <si>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</si>
  <si>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</si>
  <si>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</si>
  <si>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</si>
  <si>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</si>
  <si>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</si>
  <si>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</si>
  <si>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</si>
  <si>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</si>
  <si>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</si>
  <si>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</si>
  <si>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</si>
  <si>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</si>
  <si>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</si>
  <si>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</si>
  <si>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</si>
  <si>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</si>
  <si>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</si>
  <si>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</si>
  <si>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</si>
  <si>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</si>
  <si>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</si>
  <si>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</si>
  <si>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</si>
  <si>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</si>
  <si>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</si>
  <si>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</si>
  <si>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</si>
  <si>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</si>
  <si>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</si>
  <si>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</si>
  <si>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</si>
  <si>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</si>
  <si>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</si>
  <si>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</si>
  <si>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</si>
  <si>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</si>
  <si>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</si>
  <si>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</si>
  <si>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</si>
  <si>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</si>
  <si>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</si>
  <si>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</si>
  <si>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</si>
  <si>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</si>
  <si>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</si>
  <si>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</si>
  <si>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</si>
  <si>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</si>
  <si>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</si>
  <si>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</si>
  <si>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</si>
  <si>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</si>
  <si>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</si>
  <si>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</si>
  <si>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</si>
  <si>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</si>
  <si>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</si>
  <si>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</si>
  <si>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</si>
  <si>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</si>
  <si>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</si>
  <si>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</si>
  <si>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</si>
  <si>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</si>
  <si>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</si>
  <si>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</si>
  <si>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</si>
  <si>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</si>
  <si>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</si>
  <si>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</si>
  <si>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</si>
  <si>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</si>
  <si>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</si>
  <si>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</si>
  <si>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</si>
  <si>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</si>
  <si>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</si>
  <si>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</si>
  <si>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</si>
  <si>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</si>
  <si>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</si>
  <si>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</si>
  <si>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</si>
  <si>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</si>
  <si>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</si>
  <si>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</si>
  <si>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</si>
  <si>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</si>
  <si>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</si>
  <si>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</si>
  <si>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</si>
  <si>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</si>
  <si>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</si>
  <si>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</si>
  <si>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</si>
  <si>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</si>
  <si>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</si>
  <si>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</si>
  <si>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</si>
  <si>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</si>
  <si>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</si>
  <si>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</si>
  <si>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</si>
  <si>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</si>
  <si>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</si>
  <si>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</si>
  <si>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</si>
  <si>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</si>
  <si>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</si>
  <si>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</si>
  <si>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</si>
  <si>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</si>
  <si>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</si>
  <si>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</si>
  <si>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</si>
  <si>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</si>
  <si>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</si>
  <si>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</si>
  <si>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</si>
  <si>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</si>
  <si>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</si>
  <si>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</si>
  <si>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</si>
  <si>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</si>
  <si>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</si>
  <si>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</si>
  <si>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</si>
  <si>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</si>
  <si>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</si>
  <si>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</si>
  <si>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</si>
  <si>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</si>
  <si>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</si>
  <si>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</si>
  <si>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</si>
  <si>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</si>
  <si>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</si>
  <si>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</si>
  <si>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</si>
  <si>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</si>
  <si>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</si>
  <si>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</si>
  <si>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</si>
  <si>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</si>
  <si>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</si>
  <si>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</si>
  <si>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</si>
  <si>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</si>
  <si>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</si>
  <si>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</si>
  <si>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</si>
  <si>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</si>
  <si>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</si>
  <si>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</si>
  <si>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</si>
  <si>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</si>
  <si>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</si>
  <si>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</si>
  <si>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</si>
  <si>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</si>
  <si>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</si>
  <si>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</si>
  <si>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</si>
  <si>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</si>
  <si>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</si>
  <si>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</si>
  <si>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</si>
  <si>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</si>
  <si>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</si>
  <si>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</si>
  <si>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</si>
  <si>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</si>
  <si>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</si>
  <si>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</si>
  <si>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</si>
  <si>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</si>
  <si>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</si>
  <si>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</si>
  <si>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</si>
  <si>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</si>
  <si>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</si>
  <si>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</si>
  <si>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</si>
  <si>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</si>
  <si>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</si>
  <si>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</si>
  <si>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</si>
  <si>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</si>
  <si>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</si>
  <si>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</si>
  <si>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</si>
  <si>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</si>
  <si>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</si>
  <si>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</si>
  <si>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</si>
  <si>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</si>
  <si>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</si>
  <si>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</si>
  <si>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</si>
  <si>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</si>
  <si>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</si>
  <si>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</si>
  <si>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</si>
  <si>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</si>
  <si>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</si>
  <si>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</si>
  <si>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</si>
  <si>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</si>
  <si>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</si>
  <si>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</si>
  <si>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</si>
  <si>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</si>
  <si>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</si>
  <si>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</si>
  <si>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</si>
  <si>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</si>
  <si>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</si>
  <si>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</si>
  <si>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</si>
  <si>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</si>
  <si>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</si>
  <si>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</si>
  <si>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</si>
  <si>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</si>
  <si>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</si>
  <si>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</si>
  <si>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</si>
  <si>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</si>
  <si>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</si>
  <si>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</si>
  <si>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</si>
  <si>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</si>
  <si>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</si>
  <si>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</si>
  <si>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</si>
  <si>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</si>
  <si>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</si>
  <si>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</si>
  <si>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</si>
  <si>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</si>
  <si>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</si>
  <si>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</si>
  <si>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</si>
  <si>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</si>
  <si>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</si>
  <si>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</si>
  <si>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</si>
  <si>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</si>
  <si>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</si>
  <si>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</si>
  <si>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</si>
  <si>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</si>
  <si>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</si>
  <si>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</si>
  <si>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</si>
  <si>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</si>
  <si>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</si>
  <si>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</si>
  <si>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</si>
  <si>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</si>
  <si>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</si>
  <si>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</si>
  <si>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</si>
  <si>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</si>
  <si>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</si>
  <si>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</si>
  <si>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</si>
  <si>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</si>
  <si>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</si>
  <si>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</si>
  <si>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</si>
  <si>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</si>
  <si>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</si>
  <si>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</si>
  <si>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</si>
  <si>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</si>
  <si>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</si>
  <si>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</si>
  <si>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</si>
  <si>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</si>
  <si>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</si>
  <si>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</si>
  <si>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</si>
  <si>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</si>
  <si>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</si>
  <si>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</si>
  <si>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</si>
  <si>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</si>
  <si>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</si>
  <si>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</si>
  <si>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</si>
  <si>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</si>
  <si>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</si>
  <si>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</si>
  <si>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</si>
  <si>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</si>
  <si>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</si>
  <si>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</si>
  <si>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</si>
  <si>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</si>
  <si>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</si>
  <si>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</si>
  <si>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</si>
  <si>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</si>
  <si>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</si>
  <si>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</si>
  <si>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</si>
  <si>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</si>
  <si>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</si>
  <si>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</si>
  <si>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</si>
  <si>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</si>
  <si>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</si>
  <si>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</si>
  <si>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</si>
  <si>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</si>
  <si>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</si>
  <si>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</si>
  <si>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</si>
  <si>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</si>
  <si>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</si>
  <si>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</si>
  <si>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</si>
  <si>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</si>
  <si>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</si>
  <si>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</si>
  <si>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</si>
  <si>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</si>
  <si>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</si>
  <si>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</si>
  <si>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</si>
  <si>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</si>
  <si>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</si>
  <si>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</si>
  <si>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</si>
  <si>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</si>
  <si>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</si>
  <si>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</si>
  <si>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</si>
  <si>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</si>
  <si>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</si>
  <si>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</si>
  <si>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</si>
  <si>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</si>
  <si>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</si>
  <si>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</si>
  <si>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</si>
  <si>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</si>
  <si>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</si>
  <si>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</si>
  <si>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</si>
  <si>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</si>
  <si>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</si>
  <si>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</si>
  <si>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</si>
  <si>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</si>
  <si>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</si>
  <si>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</si>
  <si>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</si>
  <si>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</si>
  <si>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</si>
  <si>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</si>
  <si>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</si>
  <si>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</si>
  <si>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</si>
  <si>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</si>
  <si>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</si>
  <si>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</si>
  <si>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</si>
  <si>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</si>
  <si>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</si>
  <si>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</si>
  <si>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</si>
  <si>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</si>
  <si>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</si>
  <si>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</si>
  <si>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</si>
  <si>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</si>
  <si>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</si>
  <si>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</si>
  <si>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</si>
  <si>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</si>
  <si>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</si>
  <si>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</si>
  <si>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</si>
  <si>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</si>
  <si>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</si>
  <si>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</si>
  <si>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</si>
  <si>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</si>
  <si>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</si>
  <si>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</si>
  <si>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</si>
  <si>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</si>
  <si>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</si>
  <si>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</si>
  <si>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</si>
  <si>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</si>
  <si>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</si>
  <si>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</si>
  <si>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</si>
  <si>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</si>
  <si>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</si>
  <si>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</si>
  <si>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</si>
  <si>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</si>
  <si>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</si>
  <si>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</si>
  <si>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</si>
  <si>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</si>
  <si>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</si>
  <si>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</si>
  <si>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</si>
  <si>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</si>
  <si>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</si>
  <si>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</si>
  <si>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</si>
  <si>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</si>
  <si>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</si>
  <si>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</si>
  <si>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</si>
  <si>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</si>
  <si>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</si>
  <si>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</si>
  <si>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</si>
  <si>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</si>
  <si>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</si>
  <si>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</si>
  <si>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</si>
  <si>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</si>
  <si>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</si>
  <si>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</si>
  <si>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</si>
  <si>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</si>
  <si>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</si>
  <si>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</si>
  <si>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</si>
  <si>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</si>
  <si>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</si>
  <si>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</si>
  <si>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</si>
  <si>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</si>
  <si>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</si>
  <si>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</si>
  <si>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</si>
  <si>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</si>
  <si>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</si>
  <si>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</si>
  <si>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</si>
  <si>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</si>
  <si>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</si>
  <si>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</si>
  <si>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</si>
  <si>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</si>
  <si>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</si>
  <si>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</si>
  <si>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</si>
  <si>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</si>
  <si>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</si>
  <si>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</si>
  <si>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</si>
  <si>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</si>
  <si>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</si>
  <si>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</si>
  <si>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</si>
  <si>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</si>
  <si>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</si>
  <si>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</si>
  <si>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</si>
  <si>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</si>
  <si>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</si>
  <si>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</si>
  <si>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</si>
  <si>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</si>
  <si>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</si>
  <si>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</si>
  <si>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</si>
  <si>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</si>
  <si>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</si>
  <si>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</si>
  <si>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</si>
  <si>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</si>
  <si>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</si>
  <si>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</si>
  <si>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</si>
  <si>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</si>
  <si>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</si>
  <si>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</si>
  <si>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</si>
  <si>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</si>
  <si>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</si>
  <si>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</si>
  <si>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</si>
  <si>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</si>
  <si>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</si>
  <si>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</si>
  <si>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</si>
  <si>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</si>
  <si>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</si>
  <si>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</si>
  <si>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</si>
  <si>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</si>
  <si>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</si>
  <si>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</si>
  <si>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</si>
  <si>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</si>
  <si>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</si>
  <si>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</si>
  <si>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</si>
  <si>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</si>
  <si>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</si>
  <si>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</si>
  <si>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</si>
  <si>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</si>
  <si>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</si>
  <si>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</si>
  <si>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</si>
  <si>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</si>
  <si>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</si>
  <si>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</si>
  <si>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</si>
  <si>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</si>
  <si>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</si>
  <si>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</si>
  <si>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</si>
  <si>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</si>
  <si>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</si>
  <si>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</si>
  <si>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</si>
  <si>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</si>
  <si>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</si>
  <si>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</si>
  <si>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</si>
  <si>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</si>
  <si>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</si>
  <si>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</si>
  <si>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</si>
  <si>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</si>
  <si>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</si>
  <si>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</si>
  <si>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</si>
  <si>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</si>
  <si>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</si>
  <si>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</si>
  <si>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</si>
  <si>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</si>
  <si>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</si>
  <si>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</si>
  <si>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</si>
  <si>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</si>
  <si>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</si>
  <si>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</si>
  <si>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</si>
  <si>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</si>
  <si>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</si>
  <si>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</si>
  <si>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</si>
  <si>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</si>
  <si>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</si>
  <si>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</si>
  <si>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</si>
  <si>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</si>
  <si>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</si>
  <si>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</si>
  <si>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</si>
  <si>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</si>
  <si>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</si>
  <si>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</si>
  <si>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</si>
  <si>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</si>
  <si>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</si>
  <si>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</si>
  <si>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</si>
  <si>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</si>
  <si>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</si>
  <si>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</si>
  <si>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</si>
  <si>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</si>
  <si>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</si>
  <si>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</si>
  <si>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</si>
  <si>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</si>
  <si>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</si>
  <si>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</si>
  <si>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</si>
  <si>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</si>
  <si>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</si>
  <si>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</si>
  <si>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</si>
  <si>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</si>
  <si>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</si>
  <si>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</si>
  <si>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</si>
  <si>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</si>
  <si>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</si>
  <si>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</si>
  <si>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</si>
  <si>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</si>
  <si>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</si>
  <si>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</si>
  <si>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</si>
  <si>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</si>
  <si>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</si>
  <si>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</si>
  <si>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</si>
  <si>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</si>
  <si>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</si>
  <si>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</si>
  <si>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</si>
  <si>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</si>
  <si>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</si>
  <si>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</si>
  <si>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</si>
  <si>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</si>
  <si>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</si>
  <si>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</si>
  <si>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</si>
  <si>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</si>
  <si>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</si>
  <si>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</si>
  <si>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</si>
  <si>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</si>
  <si>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</si>
  <si>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</si>
  <si>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</si>
  <si>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</si>
  <si>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</si>
  <si>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</si>
  <si>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</si>
  <si>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</si>
  <si>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</si>
  <si>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</si>
  <si>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</si>
  <si>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</si>
  <si>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</si>
  <si>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</si>
  <si>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</si>
  <si>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</si>
  <si>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</si>
  <si>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</si>
  <si>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</si>
  <si>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</si>
  <si>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</si>
  <si>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</si>
  <si>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</si>
  <si>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</si>
  <si>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</si>
  <si>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</si>
  <si>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</si>
  <si>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</si>
  <si>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</si>
  <si>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</si>
  <si>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</si>
  <si>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</si>
  <si>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</si>
  <si>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</si>
  <si>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</si>
  <si>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</si>
  <si>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</si>
  <si>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</si>
  <si>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</si>
  <si>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</si>
  <si>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</si>
  <si>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</si>
  <si>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</si>
  <si>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</si>
  <si>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</si>
  <si>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</si>
  <si>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</si>
  <si>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</si>
  <si>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</si>
  <si>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</si>
  <si>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</si>
  <si>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</si>
  <si>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</si>
  <si>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</si>
  <si>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</si>
  <si>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</si>
  <si>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</si>
  <si>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</si>
  <si>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</si>
  <si>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</si>
  <si>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</si>
  <si>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</si>
  <si>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</si>
  <si>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</si>
  <si>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</si>
  <si>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</si>
  <si>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</si>
  <si>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</si>
  <si>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</si>
  <si>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</si>
  <si>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</si>
  <si>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</si>
  <si>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</si>
  <si>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</si>
  <si>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</si>
  <si>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</si>
  <si>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</si>
  <si>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</si>
  <si>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</si>
  <si>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</si>
  <si>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</si>
  <si>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</si>
  <si>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</si>
  <si>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</si>
  <si>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</si>
  <si>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</si>
  <si>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</si>
  <si>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</si>
  <si>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</si>
  <si>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</si>
  <si>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</si>
  <si>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</si>
  <si>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</si>
  <si>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</si>
  <si>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</si>
  <si>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</si>
  <si>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</si>
  <si>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</si>
  <si>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</si>
  <si>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</si>
  <si>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</si>
  <si>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</si>
  <si>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</si>
  <si>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</si>
  <si>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</si>
  <si>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</si>
  <si>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</si>
  <si>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</si>
  <si>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</si>
  <si>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</si>
  <si>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</si>
  <si>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</si>
  <si>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</si>
  <si>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</si>
  <si>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</si>
  <si>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</si>
  <si>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</si>
  <si>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</si>
  <si>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</si>
  <si>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</si>
  <si>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</si>
  <si>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</si>
  <si>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</si>
  <si>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</si>
  <si>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</si>
  <si>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</si>
  <si>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</si>
  <si>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</si>
  <si>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</si>
  <si>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</si>
  <si>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</si>
  <si>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</si>
  <si>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</si>
  <si>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</si>
  <si>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</si>
  <si>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</si>
  <si>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</si>
  <si>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</si>
  <si>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</si>
  <si>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</si>
  <si>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</si>
  <si>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</si>
  <si>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</si>
  <si>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</si>
  <si>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</si>
  <si>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</si>
  <si>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</si>
  <si>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</si>
  <si>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</si>
  <si>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</si>
  <si>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</si>
  <si>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</si>
  <si>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</si>
  <si>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</si>
  <si>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</si>
  <si>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</si>
  <si>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</si>
  <si>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</si>
  <si>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</si>
  <si>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</si>
  <si>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</si>
  <si>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</si>
  <si>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</si>
  <si>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</si>
  <si>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</si>
  <si>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</si>
  <si>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</si>
  <si>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</si>
  <si>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</si>
  <si>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</si>
  <si>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</si>
  <si>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</si>
  <si>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</si>
  <si>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</si>
  <si>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</si>
  <si>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</si>
  <si>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</si>
  <si>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</si>
  <si>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</si>
  <si>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</si>
  <si>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</si>
  <si>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</si>
  <si>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</si>
  <si>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</si>
  <si>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</si>
  <si>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</si>
  <si>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</si>
  <si>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</si>
  <si>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</si>
  <si>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</si>
  <si>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</si>
  <si>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</si>
  <si>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</si>
  <si>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</si>
  <si>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</si>
  <si>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</si>
  <si>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</si>
  <si>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</si>
  <si>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</si>
  <si>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</si>
  <si>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</si>
  <si>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</si>
  <si>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</si>
  <si>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</si>
  <si>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</si>
  <si>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</si>
  <si>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</si>
  <si>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</si>
  <si>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</si>
  <si>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</si>
  <si>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</si>
  <si>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</si>
  <si>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</si>
  <si>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</si>
  <si>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</si>
  <si>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</si>
  <si>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</si>
  <si>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</si>
  <si>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</si>
  <si>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</si>
  <si>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</si>
  <si>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</si>
  <si>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</si>
  <si>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</si>
  <si>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</si>
  <si>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</si>
  <si>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</si>
  <si>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</si>
  <si>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</si>
  <si>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</si>
  <si>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</si>
  <si>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</si>
  <si>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</si>
  <si>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</si>
  <si>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</si>
  <si>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</si>
  <si>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</si>
  <si>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</si>
  <si>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</si>
  <si>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</si>
  <si>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</si>
  <si>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</si>
  <si>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</si>
  <si>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</si>
  <si>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</si>
  <si>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</si>
  <si>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</si>
  <si>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</si>
  <si>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</si>
  <si>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</si>
  <si>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</si>
  <si>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</si>
  <si>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</si>
  <si>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</si>
  <si>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</si>
  <si>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</si>
  <si>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</si>
  <si>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</si>
  <si>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</si>
  <si>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</si>
  <si>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</si>
  <si>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</si>
  <si>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</si>
  <si>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</si>
  <si>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</si>
  <si>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</si>
  <si>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</si>
  <si>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</si>
  <si>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</si>
  <si>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</si>
  <si>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</si>
  <si>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</si>
  <si>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</si>
  <si>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</si>
  <si>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</si>
  <si>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</si>
  <si>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</si>
  <si>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</si>
  <si>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</si>
  <si>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</si>
  <si>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</si>
  <si>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</si>
  <si>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</si>
  <si>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</si>
  <si>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</si>
  <si>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</si>
  <si>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</si>
  <si>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</si>
  <si>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</si>
  <si>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</si>
  <si>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</si>
  <si>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</si>
  <si>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</si>
  <si>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</si>
  <si>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</si>
  <si>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</si>
  <si>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</si>
  <si>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</si>
  <si>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</si>
  <si>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</si>
  <si>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</si>
  <si>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</si>
  <si>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</si>
  <si>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</si>
  <si>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</si>
  <si>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</si>
  <si>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</si>
  <si>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</si>
  <si>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</si>
  <si>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</si>
  <si>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</si>
  <si>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</si>
  <si>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</si>
  <si>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</si>
  <si>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</si>
  <si>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</si>
  <si>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</si>
  <si>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</si>
  <si>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</si>
  <si>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</si>
  <si>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</si>
  <si>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</si>
  <si>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</si>
  <si>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</si>
  <si>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</si>
  <si>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</si>
  <si>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</si>
  <si>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</si>
  <si>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</si>
  <si>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</si>
  <si>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</si>
  <si>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</si>
  <si>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</si>
  <si>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</si>
  <si>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</si>
  <si>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</si>
  <si>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</si>
  <si>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</si>
  <si>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</si>
  <si>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</si>
  <si>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</si>
  <si>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</si>
  <si>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</si>
  <si>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</si>
  <si>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</si>
  <si>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</si>
  <si>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</si>
  <si>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</si>
  <si>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</si>
  <si>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</si>
  <si>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</si>
  <si>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</si>
  <si>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</si>
  <si>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</si>
  <si>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</si>
  <si>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</si>
  <si>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</si>
  <si>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</si>
  <si>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</si>
  <si>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</si>
  <si>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</si>
  <si>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</si>
  <si>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</si>
  <si>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</si>
  <si>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</si>
  <si>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</si>
  <si>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</si>
  <si>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</si>
  <si>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</si>
  <si>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</si>
  <si>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</si>
  <si>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</si>
  <si>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</si>
  <si>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</si>
  <si>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</si>
  <si>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</si>
  <si>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</si>
  <si>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</si>
  <si>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</si>
  <si>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</si>
  <si>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</si>
  <si>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</si>
  <si>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</si>
  <si>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</si>
  <si>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</si>
  <si>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</si>
  <si>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</si>
  <si>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</si>
  <si>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</si>
  <si>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</si>
  <si>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</si>
  <si>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</si>
  <si>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</si>
  <si>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</si>
  <si>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</si>
  <si>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</si>
  <si>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</si>
  <si>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</si>
  <si>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</si>
  <si>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</si>
  <si>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</si>
  <si>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</si>
  <si>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</si>
  <si>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</si>
  <si>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</si>
  <si>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</si>
  <si>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</si>
  <si>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</si>
  <si>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</si>
  <si>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</si>
  <si>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</si>
  <si>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</si>
  <si>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</si>
  <si>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</si>
  <si>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</si>
  <si>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</si>
  <si>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</si>
  <si>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</si>
  <si>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</si>
  <si>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</si>
  <si>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</si>
  <si>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</si>
  <si>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</si>
  <si>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</si>
  <si>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</si>
  <si>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</si>
  <si>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</si>
  <si>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</si>
  <si>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</si>
  <si>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</si>
  <si>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</si>
  <si>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</si>
  <si>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</si>
  <si>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</si>
  <si>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</si>
  <si>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</si>
  <si>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</si>
  <si>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</si>
  <si>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</si>
  <si>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</si>
  <si>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</si>
  <si>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</si>
  <si>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</si>
  <si>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</si>
  <si>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</si>
  <si>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</si>
  <si>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</si>
  <si>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</si>
  <si>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</si>
  <si>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</si>
  <si>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</si>
  <si>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</si>
  <si>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</si>
  <si>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</si>
  <si>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</si>
  <si>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</si>
  <si>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</si>
  <si>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</si>
  <si>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</si>
  <si>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</si>
  <si>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</si>
  <si>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</si>
  <si>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</si>
  <si>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</si>
  <si>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</si>
  <si>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</si>
  <si>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</si>
  <si>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</si>
  <si>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</si>
  <si>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</si>
  <si>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</si>
  <si>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</si>
  <si>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</si>
  <si>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</si>
  <si>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</si>
  <si>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</si>
  <si>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</si>
  <si>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</si>
  <si>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</si>
  <si>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</si>
  <si>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</si>
  <si>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</si>
  <si>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</si>
  <si>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</si>
  <si>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</si>
  <si>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</si>
  <si>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</si>
  <si>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</si>
  <si>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</si>
  <si>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</si>
  <si>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</si>
  <si>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</si>
  <si>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</si>
  <si>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</si>
  <si>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</si>
  <si>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</si>
  <si>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</si>
  <si>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</si>
  <si>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</si>
  <si>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</si>
  <si>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</si>
  <si>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</si>
  <si>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</si>
  <si>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</si>
  <si>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</si>
  <si>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</si>
  <si>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</si>
  <si>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</si>
  <si>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</si>
  <si>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</si>
  <si>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</si>
  <si>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</si>
  <si>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</si>
  <si>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</si>
  <si>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</si>
  <si>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</si>
  <si>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</si>
  <si>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</si>
  <si>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</si>
  <si>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</si>
  <si>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</si>
  <si>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</si>
  <si>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</si>
  <si>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</si>
  <si>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</si>
  <si>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</si>
  <si>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</si>
  <si>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</si>
  <si>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</si>
  <si>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</si>
  <si>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</si>
  <si>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</si>
  <si>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</si>
  <si>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</si>
  <si>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</si>
  <si>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</si>
  <si>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</si>
  <si>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</si>
  <si>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</si>
  <si>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</si>
  <si>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</si>
  <si>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</si>
  <si>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</si>
  <si>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</si>
  <si>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</si>
  <si>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</si>
  <si>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</si>
  <si>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</si>
  <si>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</si>
  <si>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</si>
  <si>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</si>
  <si>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</si>
  <si>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</si>
  <si>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</si>
  <si>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</si>
  <si>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</si>
  <si>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</si>
  <si>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</si>
  <si>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</si>
  <si>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</si>
  <si>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</si>
  <si>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</si>
  <si>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</si>
  <si>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</si>
  <si>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</si>
  <si>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</si>
  <si>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</si>
  <si>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</si>
  <si>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</si>
  <si>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</si>
  <si>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</si>
  <si>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</si>
  <si>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</si>
  <si>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</si>
  <si>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</si>
  <si>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</si>
  <si>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</si>
  <si>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</si>
  <si>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</si>
  <si>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</si>
  <si>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</si>
  <si>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</si>
  <si>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</si>
  <si>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</si>
  <si>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</si>
  <si>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</si>
  <si>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</si>
  <si>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</si>
  <si>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</si>
  <si>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</si>
  <si>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</si>
  <si>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</si>
  <si>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</si>
  <si>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</si>
  <si>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</si>
  <si>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</si>
  <si>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</si>
  <si>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</si>
  <si>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</si>
  <si>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</si>
  <si>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</si>
  <si>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</si>
  <si>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</si>
  <si>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</si>
  <si>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</si>
  <si>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</si>
  <si>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</si>
  <si>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</si>
  <si>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</si>
  <si>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</si>
  <si>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</si>
  <si>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</si>
  <si>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</si>
  <si>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</si>
  <si>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</si>
  <si>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</si>
  <si>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</si>
  <si>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</si>
  <si>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</si>
  <si>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</si>
  <si>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</si>
  <si>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</si>
  <si>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</si>
  <si>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</si>
  <si>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</si>
  <si>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</si>
  <si>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</si>
  <si>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</si>
  <si>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</si>
  <si>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</si>
  <si>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</si>
  <si>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</si>
  <si>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</si>
  <si>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</si>
  <si>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</si>
  <si>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</si>
  <si>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</si>
  <si>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</si>
  <si>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</si>
  <si>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</si>
  <si>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</si>
  <si>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</si>
  <si>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</si>
  <si>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</si>
  <si>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</si>
  <si>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</si>
  <si>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</si>
  <si>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</si>
  <si>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</si>
  <si>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</si>
  <si>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</si>
  <si>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</si>
  <si>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</si>
  <si>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</si>
  <si>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</si>
  <si>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</si>
  <si>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</si>
  <si>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</si>
  <si>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</si>
  <si>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</si>
  <si>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</si>
  <si>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</si>
  <si>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</si>
  <si>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</si>
  <si>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</si>
  <si>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</si>
  <si>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</si>
  <si>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</si>
  <si>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</si>
  <si>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</si>
  <si>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</si>
  <si>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</si>
  <si>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</si>
  <si>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</si>
  <si>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</si>
  <si>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</si>
  <si>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</si>
  <si>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</si>
  <si>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</si>
  <si>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</si>
  <si>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</si>
  <si>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</si>
  <si>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</si>
  <si>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</si>
  <si>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</si>
  <si>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</si>
  <si>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</si>
  <si>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</si>
  <si>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</si>
  <si>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</si>
  <si>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</si>
  <si>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</si>
  <si>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</si>
  <si>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</si>
  <si>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</si>
  <si>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</si>
  <si>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</si>
  <si>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</si>
  <si>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</si>
  <si>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</si>
  <si>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</si>
  <si>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</si>
  <si>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</si>
  <si>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</si>
  <si>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</si>
  <si>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</si>
  <si>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</si>
  <si>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</si>
  <si>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</si>
  <si>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</si>
  <si>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</si>
  <si>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</si>
  <si>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</si>
  <si>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</si>
  <si>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</si>
  <si>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</si>
  <si>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</si>
  <si>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</si>
  <si>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</si>
  <si>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</si>
  <si>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</si>
  <si>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</si>
  <si>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</si>
  <si>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</si>
  <si>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</si>
  <si>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</si>
  <si>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</si>
  <si>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</si>
  <si>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</si>
  <si>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</si>
  <si>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</si>
  <si>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</si>
  <si>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</si>
  <si>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</si>
  <si>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</si>
  <si>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</si>
  <si>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</si>
  <si>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</si>
  <si>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</si>
  <si>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</si>
  <si>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</si>
  <si>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</si>
  <si>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</si>
  <si>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</si>
  <si>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</si>
  <si>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</si>
  <si>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</si>
  <si>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</si>
  <si>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</si>
  <si>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</si>
  <si>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</si>
  <si>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</si>
  <si>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</si>
  <si>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</si>
  <si>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</si>
  <si>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</si>
  <si>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</si>
  <si>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</si>
  <si>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</si>
  <si>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</si>
  <si>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</si>
  <si>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</si>
  <si>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</si>
  <si>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</si>
  <si>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</si>
  <si>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</si>
  <si>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</si>
  <si>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</si>
  <si>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</si>
  <si>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</si>
  <si>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</si>
  <si>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</si>
  <si>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</si>
  <si>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</si>
  <si>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</si>
  <si>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</si>
  <si>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</si>
  <si>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</si>
  <si>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</si>
  <si>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</si>
  <si>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</si>
  <si>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</si>
  <si>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</si>
  <si>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</si>
  <si>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</si>
  <si>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</si>
  <si>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</si>
  <si>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</si>
  <si>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</si>
  <si>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</si>
  <si>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</si>
  <si>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</si>
  <si>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</si>
  <si>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</si>
  <si>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</si>
  <si>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</si>
  <si>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</si>
  <si>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</si>
  <si>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</si>
  <si>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</si>
  <si>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</si>
  <si>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</si>
  <si>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</si>
  <si>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</si>
  <si>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</si>
  <si>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</si>
  <si>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</si>
  <si>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</si>
  <si>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</si>
  <si>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</si>
  <si>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</si>
  <si>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</si>
  <si>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</si>
  <si>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</si>
  <si>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</si>
  <si>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</si>
  <si>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</si>
  <si>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</si>
  <si>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</si>
  <si>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</si>
  <si>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</si>
  <si>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</si>
  <si>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</si>
  <si>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</si>
  <si>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</si>
  <si>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</si>
  <si>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</si>
  <si>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</si>
  <si>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</si>
  <si>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</si>
  <si>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</si>
  <si>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</si>
  <si>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</si>
  <si>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</si>
  <si>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</si>
  <si>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</si>
  <si>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</si>
  <si>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</si>
  <si>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</si>
  <si>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</si>
  <si>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</si>
  <si>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</si>
  <si>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</si>
  <si>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</si>
  <si>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</si>
  <si>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</si>
  <si>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</si>
  <si>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</si>
  <si>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</si>
  <si>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</si>
  <si>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</si>
  <si>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</si>
  <si>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</si>
  <si>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</si>
  <si>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</si>
  <si>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</si>
  <si>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</si>
  <si>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</si>
  <si>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</si>
  <si>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</si>
  <si>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</si>
  <si>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</si>
  <si>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</si>
  <si>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</si>
  <si>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</si>
  <si>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</si>
  <si>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</si>
  <si>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</si>
  <si>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</si>
  <si>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</si>
  <si>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</si>
  <si>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</si>
  <si>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</si>
  <si>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</si>
  <si>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</si>
  <si>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</si>
  <si>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</si>
  <si>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</si>
  <si>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</si>
  <si>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</si>
  <si>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</si>
  <si>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</si>
  <si>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</si>
  <si>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</si>
  <si>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</si>
  <si>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</si>
  <si>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</si>
  <si>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</si>
  <si>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10 min</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</si>
  <si>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</si>
  <si>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</si>
  <si>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</si>
  <si>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</si>
  <si>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</si>
  <si>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</si>
  <si>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</si>
  <si>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</si>
  <si>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</si>
  <si>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</si>
  <si>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</si>
  <si>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</si>
  <si>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</si>
  <si>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</si>
  <si>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</si>
  <si>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team need 30 minutes</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</si>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</sst>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7" totalsRowShown="0" headerRowDxfId="31" dataDxfId="30" headerRowBorderDxfId="28" tableBorderDxfId="29">
  <autoFilter ref="A1:L42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296.83996307870257</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0.22102789351629326</v>
      </c>
      <c r="H3" s="136">
        <v>45958.802337962959</v>
      </c>
      <c r="I3" s="134" t="str">
        <f>IFERROR(VLOOKUP(D3,DB!A:F,6,0),"")</f>
        <v>SCECO</v>
      </c>
      <c r="J3" s="134" t="str">
        <f>IFERROR(VLOOKUP(D3,DB!A:G,7,0),"")</f>
        <v>Dead</v>
      </c>
      <c r="K3" s="173"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6.2243171298177913E-2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45959.788389004629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45959.788389004629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45959.788389004629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45959.788389004629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45959.788389004629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45959.788389004629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45959.788389004629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45959.788389004629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45959.788389004629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45959.788389004629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45959.788389004629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45959.788389004629</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45959.788389004629</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45959.788389004629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45959.788389004629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45959.788389004629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45959.788389004629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45959.788389004629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45959.788389004629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45959.788389004629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45959.788389004629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45959.788389004629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45959.788389004629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45959.788389004629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45959.788389004629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45959.788389004629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45959.788389004629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45959.788389004629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45959.788389004629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45959.788389004629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45959.788389004629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45959.788389004629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45959.788389004629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45959.788389004629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45959.788389004629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45959.788389004629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45959.788389004629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45959.788389004629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45959.788389004629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45959.788389004629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45959.788389004629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45959.788389004629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45959.788389004629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45959.788389004629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45959.788389004629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45959.788389004629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45959.788389004629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45959.788389004629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45959.788389004629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45959.788389004629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45959.788389004629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45959.788389004629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45959.788389004629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45959.788389004629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45959.788389004629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45959.788389004629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45959.788389004629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45959.788389004629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45959.788389004629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45959.788389004629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45959.788389004629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45959.788389004629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45959.788389004629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45959.788389004629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45959.788389004629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45959.788389004629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45959.788389004629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45959.788389004629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45959.788389004629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45959.788389004629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45959.788389004629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45959.788389004629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45959.788389004629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45959.788389004629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45959.788389004629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45959.788389004629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45959.788389004629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45959.788389004629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45959.788389004629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45959.788389004629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45959.788389004629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45959.788389004629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45959.788389004629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45959.788389004629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45959.788389004629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45959.788389004629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45959.788389004629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45959.788389004629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45959.788389004629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45959.788389004629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45959.788389004629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45959.788389004629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45959.788389004629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45959.788389004629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45959.788389004629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45959.788389004629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45959.788389004629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45959.788389004629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45959.788389004629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45959.788389004629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45959.788389004629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45959.788389004629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45959.788389004629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45959.788389004629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45959.788389004629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45959.788389004629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45959.788389004629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45959.788389004629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45959.788389004629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45959.788389004629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45959.788389004629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45959.788389004629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45959.788389004629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45959.788389004629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45959.788389004629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45959.788389004629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45959.788389004629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45959.788389004629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45959.788389004629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45959.788389004629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45959.788389004629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45959.788389004629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45959.788389004629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45959.788389004629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45959.788389004629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45959.788389004629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45959.788389004629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45959.788389004629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45959.788389004629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45959.788389004629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45959.788389004629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45959.788389004629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45959.788389004629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45959.788389004629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45959.788389004629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45959.788389004629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45959.788389004629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45959.788389004629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45959.788389004629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45959.788389004629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45959.788389004629</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45959.788389004629</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45959.788389004629</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45959.788389004629</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45959.788389004629</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339C3671-4C62-4646-9143-8B2FBC15AF0C}"/>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tabSelected="1"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134.78855104166723</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1.0463056712978869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5.4997800922137685E-2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45959.788389004629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45959.788389004629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45959.788389004629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45959.788389004629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45959.788389004629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24696</v>
      </c>
      <c r="E11" s="114"/>
      <c r="F11" s="115"/>
      <c r="G11" s="116">
        <f ca="1">IFERROR(NOW()-F11,"-")</f>
        <v>45959.788389004629</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45959.788389004629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45959.788389004629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45959.788389004629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45959.788389004629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45959.788389004629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45959.788389004629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45959.788389004629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45959.788389004629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45959.788389004629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45959.788389004629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45959.788389004629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45959.788389004629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45959.788389004629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45959.788389004629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45959.788389004629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45959.788389004629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45959.788389004629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45959.788389004629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45959.788389004629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45959.788389004629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45959.788389004629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45959.788389004629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45959.788389004629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45959.788389004629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45959.788389004629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45959.788389004629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45959.788389004629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45959.788389004629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45959.788389004629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45959.788389004629</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45959.788389004629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45959.788389004629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45959.788389004629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45959.788389004629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45959.788389004629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45959.788389004629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45959.788389004629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45959.788389004629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45959.788389004629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45959.788389004629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45959.788389004629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45959.788389004629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45959.788389004629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45959.788389004629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45959.788389004629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45959.788389004629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45959.788389004629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45959.788389004629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45959.788389004629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45959.788389004629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45959.788389004629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45959.788389004629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45959.788389004629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45959.788389004629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45959.788389004629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45959.788389004629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45959.788389004629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45959.788389004629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45959.788389004629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45959.788389004629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45959.788389004629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45959.788389004629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45959.788389004629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45959.788389004629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45959.788389004629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45959.788389004629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45959.788389004629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45959.788389004629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45959.788389004629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45959.788389004629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45959.788389004629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45959.788389004629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45959.788389004629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45959.788389004629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45959.788389004629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45959.788389004629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45959.788389004629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45959.788389004629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45959.788389004629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45959.788389004629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45959.788389004629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45959.788389004629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45959.788389004629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45959.788389004629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45959.788389004629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45959.788389004629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45959.788389004629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45959.788389004629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45959.788389004629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45959.788389004629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45959.788389004629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45959.788389004629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45959.788389004629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45959.788389004629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45959.788389004629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45959.788389004629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45959.788389004629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45959.788389004629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45959.788389004629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45959.788389004629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45959.788389004629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45959.788389004629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45959.788389004629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45959.788389004629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45959.788389004629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45959.788389004629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45959.788389004629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45959.788389004629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45959.788389004629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45959.788389004629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45959.788389004629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45959.788389004629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45959.788389004629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45959.788389004629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45959.788389004629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45959.788389004629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45959.788389004629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45959.788389004629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45959.788389004629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45959.788389004629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45959.788389004629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45959.788389004629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45959.788389004629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45959.788389004629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45959.788389004629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45959.788389004629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45959.788389004629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45959.788389004629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45959.788389004629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45959.788389004629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45959.788389004629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45959.788389004629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45959.788389004629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45959.788389004629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45959.788389004629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45959.788389004629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45959.788389004629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45959.788389004629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45959.788389004629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45959.788389004629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45959.788389004629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45959.788389004629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45959.788389004629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45959.788389004629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45959.788389004629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45959.788389004629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45959.788389004629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45959.788389004629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45959.788389004629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45959.788389004629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45959.788389004629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45959.788389004629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45959.788389004629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45959.788389004629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45959.788389004629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45959.788389004629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45959.788389004629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45959.788389004629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45959.788389004629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45959.788389004629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45959.788389004629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45959.788389004629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45959.788389004629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45959.788389004629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45959.788389004629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45959.788389004629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45959.788389004629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45959.788389004629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45959.788389004629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45959.788389004629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45959.788389004629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45959.788389004629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45959.788389004629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45959.788389004629</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45959.788389004629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45959.788389004629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45959.788389004629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45959.788389004629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45959.788389004629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45959.788389004629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45959.788389004629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45959.788389004629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45959.788389004629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45959.788389004629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45959.788389004629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45959.788389004629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45959.788389004629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45959.788389004629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45959.788389004629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45959.788389004629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45959.788389004629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45959.788389004629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45959.788389004629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45959.788389004629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45959.788389004629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45959.788389004629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45959.788389004629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45959.788389004629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45959.788389004629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45959.788389004629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45959.788389004629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45959.788389004629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45959.788389004629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45959.788389004629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45959.788389004629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45959.788389004629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45959.788389004629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45959.788389004629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45959.788389004629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45959.788389004629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45959.788389004629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45959.788389004629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45959.788389004629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45959.788389004629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45959.788389004629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45959.788389004629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45959.788389004629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45959.788389004629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45959.788389004629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45959.788389004629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45959.788389004629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45959.788389004629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45959.788389004629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45959.788389004629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45959.788389004629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45959.788389004629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45959.788389004629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45959.788389004629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45959.788389004629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45959.788389004629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45959.788389004629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45959.788389004629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45959.788389004629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45959.788389004629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45959.788389004629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45959.788389004629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45959.788389004629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45959.788389004629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45959.788389004629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45959.788389004629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45959.788389004629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45959.788389004629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45959.788389004629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45959.788389004629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45959.788389004629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45959.788389004629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45959.788389004629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45959.788389004629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45959.788389004629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45959.788389004629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45959.788389004629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45959.788389004629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45959.788389004629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45959.788389004629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45959.788389004629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45959.788389004629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45959.788389004629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45959.788389004629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45959.788389004629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45959.788389004629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45959.788389004629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45959.788389004629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45959.788389004629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45959.788389004629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45959.788389004629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45959.788389004629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45959.788389004629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45959.788389004629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45959.788389004629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45959.788389004629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45959.788389004629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45959.788389004629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45959.788389004629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45959.788389004629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45959.788389004629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45959.788389004629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45959.788389004629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45959.788389004629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45959.788389004629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45959.788389004629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45959.788389004629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45959.788389004629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45959.788389004629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45959.788389004629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45959.788389004629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45959.788389004629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45959.788389004629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45959.788389004629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45959.788389004629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45959.788389004629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45959.788389004629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45959.788389004629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45959.788389004629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45959.788389004629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45959.788389004629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45959.788389004629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45959.788389004629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45959.788389004629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45959.788389004629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45959.788389004629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45959.788389004629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45959.788389004629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45959.788389004629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45959.788389004629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45959.788389004629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45959.788389004629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45959.788389004629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45959.788389004629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45959.788389004629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45959.788389004629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45959.788389004629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45959.788389004629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45959.788389004629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45959.788389004629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45959.788389004629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45959.788389004629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45959.788389004629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45959.788389004629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45959.788389004629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45959.788389004629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45959.788389004629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45959.788389004629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45959.788389004629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45959.788389004629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45959.788389004629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45959.788389004629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45959.788389004629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45959.788389004629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45959.788389004629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45959.788389004629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45959.788389004629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45959.788389004629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45959.788389004629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45959.788389004629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45959.788389004629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45959.788389004629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45959.788389004629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45959.788389004629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45959.788389004629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45959.788389004629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45959.788389004629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45959.788389004629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45959.788389004629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45959.788389004629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45959.788389004629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45959.788389004629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45959.788389004629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45959.788389004629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45959.788389004629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45959.788389004629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45959.788389004629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45959.788389004629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45959.788389004629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45959.788389004629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45959.788389004629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45959.788389004629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45959.788389004629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45959.788389004629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45959.788389004629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45959.788389004629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45959.788389004629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45959.788389004629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45959.788389004629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45959.788389004629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45959.788389004629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45959.788389004629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45959.788389004629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45959.788389004629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45959.788389004629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45959.788389004629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45959.788389004629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45959.788389004629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45959.788389004629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45959.788389004629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45959.788389004629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45959.788389004629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45959.788389004629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45959.788389004629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45959.788389004629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45959.788389004629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45959.788389004629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45959.788389004629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45959.788389004629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45959.788389004629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45959.788389004629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45959.788389004629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45959.788389004629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45959.788389004629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45959.788389004629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45959.788389004629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45959.788389004629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45959.788389004629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45959.788389004629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45959.788389004629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45959.788389004629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45959.788389004629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45959.788389004629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45959.788389004629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45959.788389004629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45959.788389004629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45959.788389004629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45959.788389004629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45959.788389004629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45959.788389004629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45959.788389004629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45959.788389004629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45959.788389004629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45959.788389004629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45959.788389004629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45959.788389004629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45959.788389004629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45959.788389004629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45959.788389004629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45959.788389004629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45959.788389004629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45959.788389004629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45959.788389004629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45959.788389004629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45959.788389004629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45959.788389004629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45959.788389004629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45959.788389004629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45959.788389004629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45959.788389004629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45959.788389004629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45959.788389004629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45959.788389004629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45959.788389004629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45959.788389004629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45959.788389004629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45959.788389004629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45959.788389004629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45959.788389004629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45959.788389004629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45959.788389004629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45959.788389004629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45959.788389004629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45959.788389004629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45959.788389004629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45959.788389004629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45959.788389004629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45959.788389004629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45959.788389004629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45959.788389004629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45959.788389004629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45959.788389004629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45959.788389004629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45959.788389004629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45959.788389004629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45959.788389004629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45959.788389004629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45959.788389004629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45959.788389004629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45959.788389004629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45959.788389004629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45959.788389004629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45959.788389004629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45959.788389004629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45959.788389004629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45959.788389004629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45959.788389004629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45959.788389004629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45959.788389004629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45959.788389004629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45959.788389004629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45959.788389004629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45959.788389004629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45959.788389004629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45959.788389004629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45959.788389004629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45959.788389004629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45959.788389004629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45959.788389004629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45959.788389004629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45959.788389004629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45959.788389004629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45959.788389004629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45959.788389004629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45959.788389004629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45959.788389004629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45959.788389004629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45959.788389004629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45959.788389004629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45959.788389004629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45959.788389004629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45959.788389004629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45959.788389004629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45959.788389004629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45959.788389004629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45959.788389004629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45959.788389004629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45959.788389004629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45959.788389004629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45959.788389004629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45959.788389004629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45959.788389004629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45959.788389004629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45959.788389004629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45959.788389004629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45959.788389004629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45959.788389004629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45959.788389004629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45959.788389004629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45959.788389004629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45959.788389004629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45959.788389004629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45959.788389004629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45959.788389004629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45959.788389004629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45959.788389004629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45959.788389004629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45959.788389004629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45959.788389004629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45959.788389004629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45959.788389004629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45959.788389004629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45959.788389004629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45959.788389004629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45959.788389004629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45959.788389004629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45959.788389004629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45959.788389004629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45959.788389004629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45959.788389004629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45959.788389004629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45959.788389004629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45959.788389004629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45959.788389004629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45959.788389004629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45959.788389004629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45959.788389004629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45959.788389004629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45959.788389004629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45959.788389004629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45959.788389004629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45959.788389004629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45959.788389004629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45959.788389004629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45959.788389004629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45959.788389004629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45959.788389004629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45959.788389004629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45959.788389004629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45959.788389004629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45959.788389004629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45959.788389004629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45959.788389004629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45959.788389004629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45959.788389004629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45959.788389004629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45959.788389004629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45959.788389004629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45959.788389004629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45959.788389004629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45959.788389004629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45959.788389004629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45959.788389004629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45959.788389004629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45959.788389004629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45959.788389004629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45959.788389004629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45959.788389004629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45959.788389004629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45959.788389004629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45959.788389004629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45959.788389004629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45959.788389004629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45959.788389004629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45959.788389004629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45959.788389004629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45959.788389004629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45959.788389004629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45959.788389004629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45959.788389004629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45959.788389004629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45959.788389004629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45959.788389004629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45959.788389004629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45959.788389004629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45959.788389004629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45959.788389004629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45959.788389004629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45959.788389004629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45959.788389004629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45959.788389004629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45959.788389004629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45959.788389004629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45959.788389004629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45959.788389004629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45959.788389004629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45959.788389004629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45959.788389004629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45959.788389004629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45959.788389004629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45959.788389004629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45959.788389004629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45959.788389004629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45959.788389004629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45959.788389004629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45959.788389004629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45959.788389004629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45959.788389004629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45959.788389004629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45959.788389004629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45959.788389004629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45959.788389004629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45959.788389004629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45959.788389004629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45959.788389004629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45959.788389004629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45959.788389004629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45959.788389004629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45959.788389004629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45959.788389004629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45959.788389004629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45959.788389004629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45959.788389004629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45959.788389004629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45959.788389004629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45959.788389004629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45959.788389004629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45959.788389004629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45959.788389004629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45959.788389004629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45959.788389004629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45959.788389004629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45959.788389004629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45959.788389004629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45959.788389004629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45959.788389004629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45959.788389004629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45959.788389004629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45959.788389004629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45959.788389004629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45959.788389004629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45959.788389004629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45959.788389004629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45959.788389004629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45959.788389004629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45959.788389004629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45959.788389004629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45959.788389004629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45959.788389004629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45959.788389004629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45959.788389004629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45959.788389004629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45959.788389004629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45959.788389004629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45959.788389004629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45959.788389004629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45959.788389004629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45959.788389004629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45959.788389004629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45959.788389004629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45959.788389004629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45959.788389004629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45959.788389004629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45959.788389004629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45959.788389004629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45959.788389004629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45959.788389004629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45959.788389004629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45959.788389004629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45959.788389004629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45959.788389004629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45959.788389004629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45959.788389004629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45959.788389004629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45959.788389004629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45959.788389004629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45959.788389004629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45959.788389004629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45959.788389004629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45959.788389004629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45959.788389004629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45959.788389004629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45959.788389004629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45959.788389004629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45959.788389004629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45959.788389004629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45959.788389004629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45959.788389004629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45959.788389004629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45959.788389004629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45959.788389004629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45959.788389004629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45959.788389004629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45959.788389004629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45959.788389004629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45959.788389004629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45959.788389004629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45959.788389004629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45959.788389004629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45959.788389004629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45959.788389004629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45959.788389004629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45959.788389004629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45959.788389004629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45959.788389004629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45959.788389004629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45959.788389004629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45959.788389004629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45959.788389004629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45959.788389004629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45959.788389004629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45959.788389004629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45959.788389004629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45959.788389004629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45959.788389004629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45959.788389004629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45959.788389004629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45959.788389004629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45959.788389004629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45959.788389004629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45959.788389004629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45959.788389004629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45959.788389004629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45959.788389004629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45959.788389004629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45959.788389004629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45959.788389004629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45959.788389004629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45959.788389004629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45959.788389004629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45959.788389004629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45959.788389004629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45959.788389004629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45959.788389004629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45959.788389004629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45959.788389004629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45959.788389004629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45959.788389004629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45959.788389004629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45959.788389004629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45959.788389004629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45959.788389004629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45959.788389004629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45959.788389004629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45959.788389004629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45959.788389004629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45959.788389004629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45959.788389004629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45959.788389004629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45959.788389004629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45959.788389004629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45959.788389004629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45959.788389004629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45959.788389004629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45959.788389004629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45959.788389004629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45959.788389004629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45959.788389004629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45959.788389004629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45959.788389004629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45959.788389004629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45959.788389004629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45959.788389004629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45959.788389004629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45959.788389004629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45959.788389004629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45959.788389004629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45959.788389004629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45959.788389004629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45959.788389004629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45959.788389004629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45959.788389004629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45959.788389004629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45959.788389004629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45959.788389004629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45959.788389004629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45959.788389004629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45959.788389004629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45959.788389004629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45959.788389004629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45959.788389004629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45959.788389004629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45959.788389004629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45959.788389004629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45959.788389004629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45959.788389004629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45959.788389004629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45959.788389004629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45959.788389004629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45959.788389004629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45959.788389004629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45959.788389004629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45959.788389004629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45959.788389004629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45959.788389004629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45959.788389004629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45959.788389004629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45959.788389004629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45959.788389004629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45959.788389004629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45959.788389004629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45959.788389004629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45959.788389004629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45959.788389004629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45959.788389004629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45959.788389004629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45959.788389004629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45959.788389004629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45959.788389004629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45959.788389004629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45959.788389004629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45959.788389004629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45959.788389004629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45959.788389004629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45959.788389004629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45959.788389004629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45959.788389004629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45959.788389004629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45959.788389004629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45959.788389004629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45959.788389004629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45959.788389004629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45959.788389004629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45959.788389004629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45959.788389004629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45959.788389004629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45959.788389004629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45959.788389004629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45959.788389004629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45959.788389004629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45959.788389004629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45959.788389004629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45959.788389004629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45959.788389004629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45959.788389004629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45959.788389004629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45959.788389004629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45959.788389004629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45959.788389004629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45959.788389004629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45959.788389004629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45959.788389004629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45959.788389004629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45959.788389004629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45959.788389004629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45959.788389004629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45959.788389004629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45959.788389004629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45959.788389004629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45959.788389004629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45959.788389004629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45959.788389004629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45959.788389004629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45959.788389004629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45959.788389004629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45959.788389004629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45959.788389004629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45959.788389004629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45959.788389004629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45959.788389004629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45959.788389004629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45959.788389004629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45959.788389004629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45959.788389004629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45959.788389004629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45959.788389004629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45959.788389004629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45959.788389004629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45959.788389004629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45959.788389004629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45959.788389004629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45959.788389004629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45959.788389004629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45959.788389004629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45959.788389004629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45959.788389004629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45959.788389004629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45959.788389004629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45959.788389004629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45959.788389004629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45959.788389004629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45959.788389004629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45959.788389004629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45959.788389004629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45959.788389004629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45959.788389004629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45959.788389004629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45959.788389004629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45959.788389004629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45959.788389004629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45959.788389004629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45959.788389004629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45959.788389004629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45959.788389004629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45959.788389004629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45959.788389004629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45959.788389004629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45959.788389004629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45959.788389004629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45959.788389004629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45959.788389004629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45959.788389004629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45959.788389004629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45959.788389004629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45959.788389004629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45959.788389004629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45959.788389004629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45959.788389004629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45959.788389004629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45959.788389004629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45959.788389004629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45959.788389004629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45959.788389004629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45959.788389004629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45959.788389004629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45959.788389004629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45959.788389004629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45959.788389004629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45959.788389004629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45959.788389004629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45959.788389004629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45959.788389004629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45959.788389004629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45959.788389004629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45959.788389004629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45959.788389004629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45959.788389004629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45959.788389004629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45959.788389004629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45959.788389004629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45959.788389004629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45959.788389004629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45959.788389004629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45959.788389004629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45959.788389004629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45959.788389004629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45959.788389004629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45959.788389004629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45959.788389004629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45959.788389004629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45959.788389004629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45959.788389004629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45959.788389004629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45959.788389004629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45959.788389004629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45959.788389004629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45959.788389004629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45959.788389004629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45959.788389004629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45959.788389004629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45959.788389004629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45959.788389004629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45959.788389004629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45959.788389004629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45959.788389004629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45959.788389004629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45959.788389004629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45959.788389004629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45959.788389004629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45959.788389004629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45959.788389004629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45959.788389004629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45959.788389004629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45959.788389004629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45959.788389004629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45959.788389004629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45959.788389004629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45959.788389004629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45959.788389004629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45959.788389004629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45959.788389004629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45959.788389004629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45959.788389004629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45959.788389004629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45959.788389004629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45959.788389004629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45959.788389004629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45959.788389004629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45959.788389004629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45959.788389004629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45959.788389004629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45959.788389004629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45959.788389004629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45959.788389004629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45959.788389004629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45959.788389004629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45959.788389004629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45959.788389004629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45959.788389004629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45959.788389004629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45959.788389004629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45959.788389004629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45959.788389004629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45959.788389004629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45959.788389004629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45959.788389004629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45959.788389004629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45959.788389004629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45959.788389004629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45959.788389004629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45959.788389004629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45959.788389004629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45959.788389004629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45959.788389004629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45959.788389004629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45959.788389004629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45959.788389004629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45959.788389004629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45959.788389004629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45959.788389004629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45959.788389004629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45959.788389004629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45959.788389004629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45959.788389004629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45959.788389004629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45959.788389004629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45959.788389004629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45959.788389004629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45959.788389004629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45959.788389004629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45959.788389004629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45959.788389004629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45959.788389004629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45959.788389004629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45959.788389004629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45959.788389004629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45959.788389004629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45959.788389004629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45959.788389004629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45959.788389004629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45959.788389004629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45959.788389004629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45959.788389004629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45959.788389004629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45959.788389004629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45959.788389004629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45959.788389004629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45959.788389004629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45959.788389004629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45959.788389004629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45959.788389004629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45959.788389004629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45959.788389004629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45959.788389004629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45959.788389004629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45959.788389004629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45959.788389004629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45959.788389004629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45959.788389004629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45959.788389004629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45959.788389004629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45959.788389004629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45959.788389004629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45959.788389004629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45959.788389004629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45959.788389004629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45959.788389004629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45959.788389004629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45959.788389004629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45959.788389004629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45959.788389004629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45959.788389004629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45959.788389004629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45959.788389004629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45959.788389004629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45959.788389004629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45959.788389004629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45959.788389004629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45959.788389004629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45959.788389004629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45959.788389004629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45959.788389004629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45959.788389004629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45959.788389004629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45959.788389004629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45959.788389004629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45959.788389004629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45959.788389004629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45959.788389004629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45959.788389004629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45959.788389004629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45959.788389004629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45959.788389004629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45959.788389004629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45959.788389004629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45959.788389004629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45959.788389004629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45959.788389004629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45959.788389004629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45959.788389004629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45959.788389004629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45959.788389004629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45959.788389004629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45959.788389004629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45959.788389004629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45959.788389004629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45959.788389004629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45959.788389004629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45959.788389004629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45959.788389004629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45959.788389004629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45959.788389004629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45959.788389004629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45959.788389004629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45959.788389004629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45959.788389004629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45959.788389004629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45959.788389004629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45959.788389004629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45959.788389004629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45959.788389004629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45959.788389004629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45959.788389004629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45959.788389004629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45959.788389004629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45959.788389004629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45959.788389004629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45959.788389004629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45959.788389004629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45959.788389004629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45959.788389004629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45959.788389004629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45959.788389004629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45959.788389004629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45959.788389004629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45959.788389004629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45959.788389004629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45959.788389004629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45959.788389004629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45959.788389004629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45959.788389004629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45959.788389004629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45959.788389004629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45959.788389004629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45959.788389004629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45959.788389004629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45959.788389004629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45959.788389004629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45959.788389004629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45959.788389004629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45959.788389004629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45959.788389004629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45959.788389004629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45959.788389004629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45959.788389004629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45959.788389004629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45959.788389004629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45959.788389004629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45959.788389004629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45959.788389004629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45959.788389004629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45959.788389004629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45959.788389004629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45959.788389004629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45959.788389004629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45959.788389004629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45959.788389004629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45959.788389004629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45959.788389004629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45959.788389004629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45959.788389004629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45959.788389004629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45959.788389004629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45959.788389004629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45959.788389004629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45959.788389004629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45959.788389004629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45959.788389004629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45959.788389004629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45959.788389004629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45959.788389004629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45959.788389004629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45959.788389004629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45959.788389004629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45959.788389004629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45959.788389004629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45959.788389004629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45959.788389004629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45959.788389004629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45959.788389004629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45959.788389004629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45959.788389004629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45959.788389004629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45959.788389004629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45959.788389004629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45959.788389004629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45959.788389004629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45959.788389004629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45959.788389004629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45959.788389004629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45959.788389004629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45959.788389004629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45959.788389004629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45959.788389004629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45959.788389004629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45959.788389004629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45959.788389004629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45959.788389004629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45959.788389004629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45959.788389004629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45959.788389004629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45959.788389004629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45959.788389004629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45959.788389004629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45959.788389004629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45959.788389004629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45959.788389004629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45959.788389004629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45959.788389004629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45959.788389004629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45959.788389004629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45959.788389004629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45959.788389004629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45959.788389004629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45959.788389004629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45959.788389004629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45959.788389004629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45959.788389004629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45959.788389004629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45959.788389004629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45959.788389004629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45959.788389004629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45959.788389004629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45959.788389004629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45959.788389004629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45959.788389004629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45959.788389004629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45959.788389004629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45959.788389004629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45959.788389004629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45959.788389004629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45959.788389004629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45959.788389004629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45959.788389004629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45959.788389004629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45959.788389004629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45959.788389004629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45959.788389004629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45959.788389004629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45959.788389004629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45959.788389004629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45959.788389004629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45959.788389004629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45959.788389004629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45959.788389004629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45959.788389004629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45959.788389004629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45959.788389004629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45959.788389004629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45959.788389004629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45959.788389004629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45959.788389004629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45959.788389004629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45959.788389004629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45959.788389004629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45959.788389004629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45959.788389004629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45959.788389004629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45959.788389004629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45959.788389004629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45959.788389004629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45959.788389004629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45959.788389004629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45959.788389004629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45959.788389004629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45959.788389004629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45959.788389004629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45959.788389004629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45959.788389004629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45959.788389004629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45959.788389004629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45959.788389004629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45959.788389004629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45959.788389004629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45959.788389004629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45959.788389004629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45959.788389004629</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256.30767141203251</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39116</v>
      </c>
      <c r="E3" s="98" t="s">
        <v>39021</v>
      </c>
      <c r="F3" s="123">
        <v>45959.732627314814</v>
      </c>
      <c r="G3" s="124">
        <f ca="1">IFERROR(NOW()-F3,"")</f>
        <v>5.576168981497176E-2</v>
      </c>
      <c r="H3" s="123">
        <v>45959.678969907407</v>
      </c>
      <c r="I3" s="119" t="str">
        <f>IFERROR(VLOOKUP(D3,DB!A:F,6,0),"")</f>
        <v>SCECO</v>
      </c>
      <c r="J3" s="119" t="str">
        <f>IFERROR(VLOOKUP(D3,DB!A:G,7,0),"")</f>
        <v>Dead</v>
      </c>
      <c r="K3" s="125" t="s">
        <v>39117</v>
      </c>
      <c r="L3" s="121" t="str">
        <f>IFERROR(VLOOKUP(D3,DB!A:I,9,0),"")</f>
        <v>Latis</v>
      </c>
    </row>
    <row r="4" spans="1:16" ht="15" customHeight="1">
      <c r="A4" s="119"/>
      <c r="B4" s="119" t="str">
        <f>IFERROR(VLOOKUP(D4,DB!A:K,11,0),"")</f>
        <v/>
      </c>
      <c r="C4" s="120"/>
      <c r="D4" s="121"/>
      <c r="E4" s="98"/>
      <c r="F4" s="123"/>
      <c r="G4" s="124">
        <f ca="1">IFERROR(NOW()-F4,"")</f>
        <v>45959.788389004629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45959.788389004629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45959.788389004629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45959.788389004629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45959.788389004629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45959.788389004629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45959.788389004629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45959.788389004629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45959.788389004629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45959.788389004629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45959.788389004629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45959.788389004629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45959.788389004629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45959.788389004629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45959.788389004629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45959.788389004629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45959.788389004629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45959.788389004629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45959.788389004629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45959.788389004629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45959.788389004629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45959.788389004629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45959.788389004629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45959.788389004629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45959.788389004629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45959.788389004629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45959.788389004629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45959.788389004629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45959.788389004629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45959.788389004629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45959.788389004629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45959.788389004629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45959.788389004629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45959.788389004629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45959.788389004629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45959.788389004629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45959.788389004629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45959.788389004629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45959.788389004629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45959.788389004629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45959.788389004629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45959.788389004629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45959.788389004629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45959.788389004629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45959.788389004629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45959.788389004629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45959.788389004629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45959.788389004629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45959.788389004629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45959.788389004629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45959.788389004629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45959.788389004629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45959.788389004629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45959.788389004629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45959.788389004629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45959.788389004629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45959.788389004629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45959.788389004629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45959.788389004629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45959.788389004629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45959.788389004629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45959.788389004629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45959.788389004629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45959.788389004629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45959.788389004629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45959.788389004629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45959.788389004629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45959.788389004629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45959.788389004629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45959.788389004629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45959.788389004629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45959.788389004629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45959.788389004629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45959.788389004629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45959.788389004629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45959.788389004629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45959.788389004629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45959.788389004629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45959.788389004629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45959.788389004629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45959.788389004629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45959.788389004629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45959.788389004629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45959.788389004629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45959.788389004629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45959.788389004629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45959.788389004629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45959.788389004629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45959.788389004629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45959.788389004629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45959.788389004629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45959.788389004629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45959.788389004629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45959.788389004629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45959.788389004629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45959.788389004629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45959.788389004629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45959.788389004629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45959.788389004629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45959.788389004629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45959.788389004629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45959.788389004629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45959.788389004629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45959.788389004629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45959.788389004629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45959.788389004629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45959.788389004629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45959.788389004629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45959.788389004629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45959.788389004629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45959.788389004629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45959.788389004629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45959.788389004629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45959.788389004629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45959.788389004629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45959.788389004629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45959.788389004629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45959.788389004629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45959.788389004629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45959.788389004629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45959.788389004629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45959.788389004629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45959.788389004629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45959.788389004629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45959.788389004629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45959.788389004629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45959.788389004629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45959.788389004629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45959.788389004629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45959.788389004629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45959.788389004629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45959.788389004629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45959.788389004629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45959.788389004629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45959.788389004629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45959.788389004629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45959.788389004629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45959.788389004629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45959.788389004629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45959.788389004629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45959.788389004629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45959.788389004629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45959.788389004629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45959.788389004629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45959.788389004629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45959.788389004629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45959.788389004629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45959.788389004629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45959.788389004629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45959.788389004629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45959.788389004629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45959.788389004629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45959.788389004629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45959.788389004629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45959.788389004629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45959.788389004629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45959.788389004629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45959.788389004629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45959.788389004629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45959.788389004629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45959.788389004629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45959.788389004629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45959.788389004629</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45959.788389004629</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16" sqref="D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67.956328819440387</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39104</v>
      </c>
      <c r="F3" s="38">
        <v>45926.188877314817</v>
      </c>
      <c r="G3" s="144">
        <f t="shared" ref="G3" ca="1" si="0">IFERROR(NOW()-F3,"")</f>
        <v>33.599511689812061</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39104</v>
      </c>
      <c r="F4" s="153">
        <v>45948.661111111112</v>
      </c>
      <c r="G4" s="154">
        <f ca="1">IFERROR(NOW()-F4,"")</f>
        <v>11.127277893516293</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39104</v>
      </c>
      <c r="F5" s="153">
        <v>45959.68372685185</v>
      </c>
      <c r="G5" s="154">
        <f ca="1">IFERROR(NOW()-F5,"")</f>
        <v>0.10466215277847368</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38159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15">
      <c r="A8" s="152"/>
      <c r="B8" s="152" t="str">
        <f>IFERROR(VLOOKUP(D8,DB!A:K,11,0),"")</f>
        <v/>
      </c>
      <c r="C8" s="152"/>
      <c r="D8"/>
      <c r="E8" s="152"/>
      <c r="F8" s="153"/>
      <c r="G8" s="154">
        <f ca="1">IFERROR(NOW()-F8,"")</f>
        <v>45959.788389004629</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45959.788389004629</v>
      </c>
      <c r="H9" s="153"/>
      <c r="I9" s="152" t="str">
        <f>IFERROR(VLOOKUP(D9,DB!A:F,6,0),"")</f>
        <v/>
      </c>
      <c r="J9" s="152" t="str">
        <f>IFERROR(VLOOKUP(D9,DB!A:G,7,0),"")</f>
        <v/>
      </c>
      <c r="K9" s="152"/>
      <c r="L9" s="152" t="str">
        <f>IFERROR(VLOOKUP(D9,DB!A:I,9,0),"")</f>
        <v/>
      </c>
    </row>
    <row r="10" spans="1:13" ht="15.75">
      <c r="A10" s="152"/>
      <c r="B10" s="152" t="str">
        <f>IFERROR(VLOOKUP(D10,DB!A:K,11,0),"")</f>
        <v/>
      </c>
      <c r="C10" s="152"/>
      <c r="D10" s="169"/>
      <c r="E10" s="152"/>
      <c r="F10" s="153"/>
      <c r="G10" s="154">
        <f ca="1">IFERROR(NOW()-F10,"")</f>
        <v>45959.788389004629</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45959.788389004629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45959.788389004629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45959.788389004629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45959.788389004629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45959.788389004629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45959.788389004629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45959.788389004629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45959.788389004629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45959.788389004629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45959.788389004629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45959.788389004629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45959.788389004629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45959.788389004629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45959.788389004629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45959.788389004629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45959.788389004629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45959.788389004629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45959.788389004629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45959.788389004629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45959.788389004629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45959.788389004629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45959.788389004629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45959.788389004629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45959.788389004629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45959.788389004629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45959.788389004629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45959.788389004629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45959.788389004629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45959.788389004629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45959.788389004629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45959.788389004629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45959.788389004629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45959.788389004629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45959.788389004629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45959.788389004629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45959.788389004629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45959.788389004629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45959.788389004629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45959.788389004629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45959.788389004629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45959.788389004629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45959.788389004629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45959.788389004629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45959.788389004629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45959.788389004629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45959.788389004629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45959.788389004629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45959.788389004629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45959.788389004629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45959.788389004629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45959.788389004629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45959.788389004629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45959.788389004629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45959.788389004629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45959.788389004629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45959.788389004629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45959.788389004629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45959.788389004629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45959.788389004629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45959.788389004629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45959.788389004629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45959.788389004629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45959.788389004629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45959.788389004629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45959.788389004629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45959.788389004629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45959.788389004629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45959.788389004629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45959.788389004629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45959.788389004629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45959.788389004629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45959.788389004629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45959.788389004629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45959.788389004629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45959.788389004629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45959.788389004629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45959.788389004629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45959.788389004629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45959.788389004629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45959.788389004629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45959.788389004629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45959.788389004629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45959.788389004629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45959.788389004629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45959.788389004629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45959.788389004629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45959.788389004629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45959.788389004629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45959.788389004629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45959.788389004629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45959.788389004629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45959.788389004629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45959.788389004629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45959.788389004629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45959.788389004629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45959.788389004629</v>
      </c>
      <c r="H106" s="153"/>
      <c r="I106" s="152" t="str">
        <f>IFERROR(VLOOKUP(D106,DB!A:F,6,0),"")</f>
        <v/>
      </c>
      <c r="J106" s="152" t="str">
        <f>IFERROR(VLOOKUP(D106,DB!A:G,7,0),"")</f>
        <v/>
      </c>
      <c r="K106" s="152"/>
      <c r="L106" s="152" t="str">
        <f>IFERROR(VLOOKUP(D106,DB!A:I,9,0),"")</f>
        <v/>
      </c>
    </row>
    <row r="107" spans="1:12" ht="15">
      <c r="A107" s="158"/>
      <c r="B107" s="158" t="str">
        <f>IFERROR(VLOOKUP(D107,DB!A:K,11,0),"")</f>
        <v/>
      </c>
      <c r="C107" s="158"/>
      <c r="D107" s="158"/>
      <c r="E107" s="158"/>
      <c r="F107" s="159"/>
      <c r="G107" s="160">
        <f ca="1">IFERROR(NOW()-F107,"")</f>
        <v>45959.788389004629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45959.788389004629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45959.788389004629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45959.788389004629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45959.788389004629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45959.788389004629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45959.788389004629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45959.788389004629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45959.788389004629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45959.788389004629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45959.788389004629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45959.788389004629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45959.788389004629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45959.788389004629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45959.788389004629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45959.788389004629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45959.788389004629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45959.788389004629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45959.788389004629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45959.788389004629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45959.788389004629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45959.788389004629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45959.788389004629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45959.788389004629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45959.788389004629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45959.788389004629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45959.788389004629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45959.788389004629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45959.788389004629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45959.788389004629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45959.788389004629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45959.788389004629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45959.788389004629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45959.788389004629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45959.788389004629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45959.788389004629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45959.788389004629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45959.788389004629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45959.788389004629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45959.788389004629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45959.788389004629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45959.788389004629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45959.788389004629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45959.788389004629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45959.788389004629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45959.788389004629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45959.788389004629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45959.788389004629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45959.788389004629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45959.788389004629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45959.788389004629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45959.788389004629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45959.788389004629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45959.788389004629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45959.788389004629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45959.788389004629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45959.788389004629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45959.788389004629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45959.788389004629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45959.788389004629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45959.788389004629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45959.788389004629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45959.788389004629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45959.788389004629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45959.788389004629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45959.788389004629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45959.788389004629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45959.788389004629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45959.788389004629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45959.788389004629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45959.788389004629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45959.788389004629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45959.788389004629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45959.788389004629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45959.788389004629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45959.788389004629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45959.788389004629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45959.788389004629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45959.788389004629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45959.788389004629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45959.788389004629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45959.788389004629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45959.788389004629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45959.788389004629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45959.788389004629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45959.788389004629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45959.788389004629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45959.788389004629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45959.788389004629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45959.788389004629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45959.788389004629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45959.788389004629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45959.788389004629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45959.788389004629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45959.788389004629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45959.788389004629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45959.788389004629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45959.788389004629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45959.788389004629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45959.788389004629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45959.788389004629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45959.788389004629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45959.788389004629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45959.788389004629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45959.788389004629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45959.788389004629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45959.788389004629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45959.788389004629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45959.788389004629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45959.788389004629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45959.788389004629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45959.788389004629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45959.788389004629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45959.788389004629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45959.788389004629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45959.788389004629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45959.788389004629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45959.788389004629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45959.788389004629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45959.788389004629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45959.788389004629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45959.788389004629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45959.788389004629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45959.788389004629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45959.788389004629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45959.788389004629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45959.788389004629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45959.788389004629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45959.788389004629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45959.788389004629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45959.788389004629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45959.788389004629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45959.788389004629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45959.788389004629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45959.788389004629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45959.788389004629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45959.788389004629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45959.788389004629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45959.788389004629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45959.788389004629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45959.788389004629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45959.788389004629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45959.788389004629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45959.788389004629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45959.788389004629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45959.788389004629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45959.788389004629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45959.788389004629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45959.788389004629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45959.788389004629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45959.788389004629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45959.788389004629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45959.788389004629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45959.788389004629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45959.788389004629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45959.788389004629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45959.788389004629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45959.788389004629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45959.788389004629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45959.788389004629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45959.788389004629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45959.788389004629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45959.788389004629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45959.788389004629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45959.788389004629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45959.788389004629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45959.788389004629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45959.788389004629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45959.788389004629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45959.788389004629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45959.788389004629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45959.788389004629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45959.788389004629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45959.788389004629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45959.788389004629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45959.788389004629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45959.788389004629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45959.788389004629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45959.788389004629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45959.788389004629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45959.788389004629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45959.788389004629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45959.788389004629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45959.788389004629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45959.788389004629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45959.788389004629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45959.788389004629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45959.788389004629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45959.788389004629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45959.788389004629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45959.788389004629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45959.788389004629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45959.788389004629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45959.788389004629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45959.788389004629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45959.788389004629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45959.788389004629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45959.788389004629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45959.788389004629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45959.788389004629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45959.788389004629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45959.788389004629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45959.788389004629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45959.788389004629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45959.788389004629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45959.788389004629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45959.788389004629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45959.788389004629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45959.788389004629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45959.788389004629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45959.788389004629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45959.788389004629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45959.788389004629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45959.788389004629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45959.788389004629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45959.788389004629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45959.788389004629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45959.788389004629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45959.788389004629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45959.788389004629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45959.788389004629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45959.788389004629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45959.788389004629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45959.788389004629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45959.788389004629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45959.788389004629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45959.788389004629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45959.788389004629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45959.788389004629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45959.788389004629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45959.788389004629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45959.788389004629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45959.788389004629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45959.788389004629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45959.788389004629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45959.788389004629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45959.788389004629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45959.788389004629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45959.788389004629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45959.788389004629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45959.788389004629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45959.788389004629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45959.788389004629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45959.788389004629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45959.788389004629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45959.788389004629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45959.788389004629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45959.788389004629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45959.788389004629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45959.788389004629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45959.788389004629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45959.788389004629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45959.788389004629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45959.788389004629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45959.788389004629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45959.788389004629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45959.788389004629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45959.788389004629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45959.788389004629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45959.788389004629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45959.788389004629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45959.788389004629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45959.788389004629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45959.788389004629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45959.788389004629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45959.788389004629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45959.788389004629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45959.788389004629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45959.788389004629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45959.788389004629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45959.788389004629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45959.788389004629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45959.788389004629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45959.788389004629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45959.788389004629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45959.788389004629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45959.788389004629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45959.788389004629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45959.788389004629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45959.788389004629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45959.788389004629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45959.788389004629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45959.788389004629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45959.788389004629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45959.788389004629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45959.788389004629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45959.788389004629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45959.788389004629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45959.788389004629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45959.788389004629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45959.788389004629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45959.788389004629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45959.788389004629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45959.788389004629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45959.788389004629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45959.788389004629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45959.788389004629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45959.788389004629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45959.788389004629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45959.788389004629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45959.788389004629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45959.788389004629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45959.788389004629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45959.788389004629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45959.788389004629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45959.788389004629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45959.788389004629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45959.788389004629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45959.788389004629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45959.788389004629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45959.788389004629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45959.788389004629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45959.788389004629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45959.788389004629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45959.788389004629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45959.788389004629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45959.788389004629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45959.788389004629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45959.788389004629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45959.788389004629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45959.788389004629</v>
      </c>
      <c r="H427" s="159"/>
      <c r="I427" s="158" t="str">
        <f>IFERROR(VLOOKUP(D427,DB!A:F,6,0),"")</f>
        <v/>
      </c>
      <c r="J427" s="158" t="str">
        <f>IFERROR(VLOOKUP(D427,DB!A:G,7,0),"")</f>
        <v/>
      </c>
      <c r="K427" s="158"/>
      <c r="L427" s="158" t="str">
        <f>IFERROR(VLOOKUP(D427,DB!A:I,9,0),"")</f>
        <v/>
      </c>
    </row>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7" ht="15"/>
    <row r="538" ht="15"/>
    <row r="540" ht="15"/>
    <row r="541" ht="15"/>
    <row r="542" ht="15"/>
    <row r="543" ht="15"/>
    <row r="545" ht="15"/>
    <row r="546" ht="15"/>
    <row r="553" ht="15"/>
    <row r="554" ht="15"/>
    <row r="555" ht="15"/>
    <row r="556" ht="15"/>
    <row r="557" ht="15"/>
    <row r="558" ht="15"/>
    <row r="561" ht="15"/>
    <row r="562" ht="15"/>
    <row r="563" ht="15"/>
    <row r="564" ht="15"/>
    <row r="565" ht="15"/>
    <row r="566" ht="15"/>
    <row r="567" ht="15"/>
    <row r="568" ht="15"/>
    <row r="569" ht="15"/>
    <row r="570" ht="15"/>
    <row r="571" ht="15"/>
    <row r="572"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8" ht="15"/>
    <row r="629" ht="15"/>
    <row r="666" ht="15"/>
    <row r="667" ht="15"/>
    <row r="668" ht="15"/>
    <row r="669" ht="15"/>
    <row r="670" ht="15"/>
    <row r="671" ht="15"/>
    <row r="672" ht="15"/>
    <row r="673" ht="15"/>
    <row r="674" ht="15"/>
    <row r="675"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758" ht="15"/>
    <row r="760" ht="15"/>
    <row r="761"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965" ht="15"/>
    <row r="966" ht="15"/>
    <row r="967" ht="15"/>
    <row r="968" ht="15"/>
    <row r="969" ht="15"/>
    <row r="970" ht="15"/>
    <row r="976" ht="15"/>
    <row r="977" ht="15"/>
    <row r="978" ht="15"/>
    <row r="979" ht="15"/>
    <row r="980" ht="15"/>
    <row r="981" ht="15"/>
    <row r="982"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3" ht="15"/>
    <row r="1034" ht="15"/>
    <row r="1040" ht="15"/>
    <row r="1041" ht="15"/>
    <row r="1043" ht="15"/>
    <row r="1044" ht="15"/>
    <row r="1045" ht="15"/>
    <row r="1046" ht="15"/>
    <row r="1047" ht="15"/>
    <row r="1048" ht="15"/>
    <row r="1049" ht="15"/>
    <row r="1051" ht="15"/>
    <row r="1052" ht="15"/>
    <row r="1053"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1" ht="15"/>
    <row r="1172" ht="15"/>
    <row r="1173" ht="15"/>
    <row r="1174" ht="15"/>
    <row r="1175" ht="15"/>
    <row r="1176" ht="15"/>
    <row r="1177" ht="15"/>
    <row r="1178" ht="15"/>
    <row r="1179" ht="15"/>
    <row r="1180" ht="15"/>
    <row r="1188" ht="15"/>
    <row r="1189" ht="15"/>
    <row r="1192" ht="15"/>
    <row r="1193" ht="15"/>
    <row r="1194" ht="15"/>
    <row r="1195" ht="15"/>
    <row r="1196" ht="15"/>
    <row r="1197" ht="15"/>
    <row r="1198" ht="15"/>
    <row r="1199" ht="15"/>
    <row r="1202" ht="15"/>
    <row r="1203" ht="15"/>
    <row r="1204" ht="15"/>
    <row r="1205" ht="15"/>
    <row r="1206" ht="15"/>
    <row r="1207" ht="15"/>
    <row r="1208" ht="15"/>
    <row r="1209" ht="15"/>
    <row r="1210" ht="15"/>
    <row r="1211" ht="15"/>
    <row r="1212" ht="15"/>
    <row r="1213" ht="15"/>
    <row r="1215" ht="15"/>
    <row r="1216" ht="15"/>
    <row r="1217" ht="15"/>
    <row r="1220" ht="15"/>
    <row r="1222" ht="15"/>
    <row r="1224" ht="15"/>
    <row r="1227" ht="15"/>
    <row r="1228" ht="15"/>
    <row r="1229" ht="15"/>
    <row r="1231" ht="15"/>
    <row r="1233" ht="15"/>
    <row r="1234" ht="15"/>
    <row r="1235" ht="15"/>
    <row r="1236" ht="15"/>
    <row r="1237" ht="15"/>
    <row r="1239" ht="15"/>
    <row r="1240" ht="15"/>
    <row r="1241" ht="15"/>
    <row r="1242" ht="15"/>
    <row r="1244" ht="15"/>
    <row r="1246" ht="15"/>
    <row r="1247" ht="15"/>
    <row r="1249" ht="15"/>
    <row r="1250" ht="15"/>
    <row r="1251" ht="15"/>
    <row r="1252" ht="15"/>
    <row r="1254" ht="15"/>
    <row r="1256" ht="15"/>
    <row r="1257" ht="15"/>
    <row r="1258" ht="15"/>
    <row r="1259" ht="15"/>
    <row r="1261" ht="15"/>
    <row r="1262" ht="15"/>
    <row r="1263" ht="15"/>
    <row r="1264" ht="15"/>
    <row r="1265" ht="15"/>
    <row r="1266" ht="15"/>
    <row r="1267" ht="15"/>
    <row r="1270" ht="15"/>
    <row r="1272" ht="15"/>
    <row r="1273" ht="15"/>
    <row r="1274" ht="15"/>
    <row r="1275" ht="15"/>
    <row r="1276" ht="15"/>
    <row r="1277" ht="15"/>
    <row r="1278" ht="15"/>
    <row r="1279" ht="15"/>
    <row r="1282" ht="15"/>
    <row r="1283" ht="15"/>
    <row r="1285" ht="15"/>
    <row r="1287" ht="15"/>
    <row r="1288" ht="15"/>
    <row r="1289" ht="15"/>
    <row r="1290" ht="15"/>
    <row r="1291" ht="15"/>
    <row r="1295" ht="15"/>
    <row r="1296" ht="15"/>
    <row r="1298" ht="15"/>
    <row r="1302" ht="15"/>
  </sheetData>
  <dataValidations count="2">
    <dataValidation allowBlank="1" showInputMessage="1" showErrorMessage="1" sqref="E1" xr:uid="{920C6338-E771-4DAE-8C89-92A9093EA4DE}"/>
    <dataValidation type="list" allowBlank="1" showInputMessage="1" showErrorMessage="1" sqref="E2:E42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29900</v>
      </c>
      <c r="E2" s="106" t="s">
        <v>39021</v>
      </c>
      <c r="F2" s="107"/>
      <c r="G2" s="77">
        <f ca="1">IFERROR(NOW()-F2,"-")</f>
        <v>45959.788389004629</v>
      </c>
      <c r="H2" s="107"/>
      <c r="I2" s="103" t="str">
        <f>IFERROR(VLOOKUP(D2,DB!A:F,6,0),"")</f>
        <v>Generator-SG</v>
      </c>
      <c r="J2" s="102" t="str">
        <f>IFERROR(VLOOKUP(D2,DB!A:G,7,0),"")</f>
        <v>Dead+No BB Design</v>
      </c>
      <c r="K2" s="108" t="s">
        <v>39128</v>
      </c>
      <c r="L2" s="109" t="str">
        <f>IFERROR(VLOOKUP(D2,DB!A:I,9,0),"")</f>
        <v>Latis</v>
      </c>
    </row>
    <row r="3" spans="1:16383" ht="31.5" customHeight="1">
      <c r="A3" s="104"/>
      <c r="B3" s="103" t="str">
        <f>IFERROR(VLOOKUP(D3,DB!A:K,11,0),"")</f>
        <v>R6</v>
      </c>
      <c r="C3" s="105"/>
      <c r="D3" s="103" t="s">
        <v>34620</v>
      </c>
      <c r="E3" s="106" t="s">
        <v>39021</v>
      </c>
      <c r="F3" s="107"/>
      <c r="G3" s="77">
        <f ca="1">IFERROR(NOW()-F3,"-")</f>
        <v>45959.788389004629</v>
      </c>
      <c r="H3" s="107"/>
      <c r="I3" s="103" t="str">
        <f>IFERROR(VLOOKUP(D3,DB!A:F,6,0),"")</f>
        <v>SCECO</v>
      </c>
      <c r="J3" s="102" t="str">
        <f>IFERROR(VLOOKUP(D3,DB!A:G,7,0),"")</f>
        <v>Good</v>
      </c>
      <c r="K3" s="108" t="s">
        <v>39129</v>
      </c>
      <c r="L3" s="109" t="str">
        <f>IFERROR(VLOOKUP(D3,DB!A:I,9,0),"")</f>
        <v>Latis</v>
      </c>
    </row>
    <row r="4" spans="1:16383" ht="31.5" customHeight="1">
      <c r="A4" s="104" t="s">
        <v>39130</v>
      </c>
      <c r="B4" s="103" t="str">
        <f>IFERROR(VLOOKUP(D4,DB!A:K,11,0),"")</f>
        <v>R6</v>
      </c>
      <c r="C4" s="105"/>
      <c r="D4" s="103" t="s">
        <v>39006</v>
      </c>
      <c r="E4" s="106" t="s">
        <v>39021</v>
      </c>
      <c r="F4" s="107">
        <v>45959.716307870367</v>
      </c>
      <c r="G4" s="77">
        <f ca="1">IFERROR(NOW()-F4,"-")</f>
        <v>7.2081134261679836E-2</v>
      </c>
      <c r="H4" s="107">
        <v>45959.541747685187</v>
      </c>
      <c r="I4" s="103" t="str">
        <f>IFERROR(VLOOKUP(D4,DB!A:F,6,0),"")</f>
        <v>SCECO-Rental-Genset</v>
      </c>
      <c r="J4" s="102" t="str">
        <f>IFERROR(VLOOKUP(D4,DB!A:G,7,0),"")</f>
        <v>In progress</v>
      </c>
      <c r="K4" s="108"/>
      <c r="L4" s="109" t="str">
        <f>IFERROR(VLOOKUP(D4,DB!A:I,9,0),"")</f>
        <v>Latis</v>
      </c>
    </row>
    <row r="5" spans="1:16383" ht="31.5" customHeight="1">
      <c r="A5" s="104"/>
      <c r="B5" s="103" t="str">
        <f>IFERROR(VLOOKUP(D5,DB!A:K,11,0),"")</f>
        <v/>
      </c>
      <c r="C5" s="105"/>
      <c r="D5" s="171"/>
      <c r="E5" s="106"/>
      <c r="F5" s="107"/>
      <c r="G5" s="77">
        <f ca="1">IFERROR(NOW()-F5,"-")</f>
        <v>45959.788389004629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45959.788389004629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45959.788389004629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45959.788389004629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45959.788389004629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45959.788389004629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45959.788389004629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45959.788389004629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45959.788389004629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45959.788389004629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45959.788389004629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45959.788389004629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45959.788389004629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45959.788389004629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45959.788389004629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45959.788389004629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45959.788389004629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45959.788389004629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45959.788389004629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45959.788389004629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45959.788389004629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45959.788389004629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45959.788389004629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45959.788389004629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45959.788389004629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45959.788389004629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45959.788389004629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45959.788389004629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45959.788389004629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45959.788389004629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45959.788389004629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45959.788389004629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45959.788389004629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45959.788389004629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45959.788389004629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45959.788389004629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45959.788389004629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45959.788389004629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45959.788389004629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45959.788389004629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45959.788389004629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45959.788389004629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45959.788389004629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45959.788389004629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45959.788389004629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45959.788389004629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45959.788389004629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45959.788389004629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45959.788389004629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45959.788389004629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45959.788389004629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45959.788389004629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45959.788389004629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45959.788389004629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45959.788389004629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45959.788389004629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45959.788389004629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45959.788389004629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45959.788389004629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45959.788389004629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45959.788389004629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45959.788389004629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45959.788389004629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45959.788389004629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45959.788389004629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45959.788389004629</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2025-10-29T15:55:18Z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