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00" documentId="120_S{2AC9BD13-BADA-5192-A53E-5A8FF88502F6}" xr6:coauthVersionLast="47" xr6:coauthVersionMax="47" xr10:uidLastSave="{59238E24-E0DA-4ACD-AA63-C39F741ECE5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5" i="3"/>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<sst xmlns="http://schemas.openxmlformats.org/spreadsheetml/2006/main" count="180295" uniqueCount="39131">
  <si>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</si>
  <si>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</si>
  <si>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</si>
  <si>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</si>
  <si>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</si>
  <si>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</si>
  <si>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</si>
  <si>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</si>
  <si>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</si>
  <si>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</si>
  <si>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</si>
  <si>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</si>
  <si>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</si>
  <si>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</si>
  <si>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</si>
  <si>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</si>
  <si>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</si>
  <si>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</si>
  <si>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</si>
  <si>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</si>
  <si>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</si>
  <si>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</si>
  <si>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</si>
  <si>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</si>
  <si>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</si>
  <si>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</si>
  <si>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</si>
  <si>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</si>
  <si>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</si>
  <si>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</si>
  <si>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</si>
  <si>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</si>
  <si>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</si>
  <si>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</si>
  <si>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</si>
  <si>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</si>
  <si>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</si>
  <si>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</si>
  <si>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</si>
  <si>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</si>
  <si>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</si>
  <si>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</si>
  <si>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</si>
  <si>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</si>
  <si>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</si>
  <si>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</si>
  <si>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</si>
  <si>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</si>
  <si>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</si>
  <si>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</si>
  <si>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</si>
  <si>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</si>
  <si>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</si>
  <si>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</si>
  <si>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</si>
  <si>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</si>
  <si>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</si>
  <si>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</si>
  <si>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</si>
  <si>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</si>
  <si>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</si>
  <si>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</si>
  <si>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</si>
  <si>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</si>
  <si>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</si>
  <si>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</si>
  <si>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</si>
  <si>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</si>
  <si>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</si>
  <si>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</si>
  <si>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</si>
  <si>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</si>
  <si>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</si>
  <si>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</si>
  <si>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</si>
  <si>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</si>
  <si>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</si>
  <si>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</si>
  <si>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</si>
  <si>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</si>
  <si>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</si>
  <si>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</si>
  <si>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</si>
  <si>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</si>
  <si>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</si>
  <si>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</si>
  <si>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</si>
  <si>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</si>
  <si>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</si>
  <si>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</si>
  <si>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</si>
  <si>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</si>
  <si>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</si>
  <si>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</si>
  <si>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</si>
  <si>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</si>
  <si>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</si>
  <si>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</si>
  <si>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</si>
  <si>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</si>
  <si>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</si>
  <si>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</si>
  <si>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</si>
  <si>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</si>
  <si>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</si>
  <si>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</si>
  <si>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</si>
  <si>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</si>
  <si>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</si>
  <si>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</si>
  <si>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</si>
  <si>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</si>
  <si>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</si>
  <si>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</si>
  <si>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</si>
  <si>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</si>
  <si>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</si>
  <si>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</si>
  <si>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</si>
  <si>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</si>
  <si>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</si>
  <si>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</si>
  <si>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</si>
  <si>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</si>
  <si>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</si>
  <si>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</si>
  <si>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</si>
  <si>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</si>
  <si>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</si>
  <si>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</si>
  <si>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</si>
  <si>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</si>
  <si>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</si>
  <si>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</si>
  <si>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</si>
  <si>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</si>
  <si>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</si>
  <si>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</si>
  <si>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</si>
  <si>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</si>
  <si>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</si>
  <si>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</si>
  <si>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</si>
  <si>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</si>
  <si>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</si>
  <si>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</si>
  <si>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</si>
  <si>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</si>
  <si>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</si>
  <si>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</si>
  <si>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</si>
  <si>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</si>
  <si>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</si>
  <si>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</si>
  <si>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</si>
  <si>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</si>
  <si>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</si>
  <si>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</si>
  <si>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</si>
  <si>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</si>
  <si>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</si>
  <si>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</si>
  <si>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</si>
  <si>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</si>
  <si>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</si>
  <si>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</si>
  <si>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</si>
  <si>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</si>
  <si>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</si>
  <si>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</si>
  <si>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</si>
  <si>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</si>
  <si>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</si>
  <si>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</si>
  <si>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</si>
  <si>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</si>
  <si>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</si>
  <si>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</si>
  <si>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</si>
  <si>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</si>
  <si>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</si>
  <si>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</si>
  <si>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</si>
  <si>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</si>
  <si>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</si>
  <si>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</si>
  <si>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</si>
  <si>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</si>
  <si>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</si>
  <si>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</si>
  <si>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</si>
  <si>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</si>
  <si>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</si>
  <si>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</si>
  <si>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</si>
  <si>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</si>
  <si>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</si>
  <si>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</si>
  <si>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</si>
  <si>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</si>
  <si>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</si>
  <si>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</si>
  <si>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</si>
  <si>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</si>
  <si>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</si>
  <si>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</si>
  <si>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</si>
  <si>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</si>
  <si>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</si>
  <si>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</si>
  <si>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</si>
  <si>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</si>
  <si>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</si>
  <si>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</si>
  <si>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</si>
  <si>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</si>
  <si>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</si>
  <si>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</si>
  <si>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</si>
  <si>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</si>
  <si>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</si>
  <si>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</si>
  <si>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</si>
  <si>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</si>
  <si>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</si>
  <si>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</si>
  <si>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</si>
  <si>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</si>
  <si>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</si>
  <si>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</si>
  <si>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</si>
  <si>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</si>
  <si>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</si>
  <si>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</si>
  <si>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</si>
  <si>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</si>
  <si>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</si>
  <si>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</si>
  <si>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</si>
  <si>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</si>
  <si>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</si>
  <si>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</si>
  <si>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</si>
  <si>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</si>
  <si>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</si>
  <si>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</si>
  <si>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</si>
  <si>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</si>
  <si>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</si>
  <si>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</si>
  <si>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</si>
  <si>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</si>
  <si>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</si>
  <si>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</si>
  <si>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</si>
  <si>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</si>
  <si>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</si>
  <si>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</si>
  <si>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</si>
  <si>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</si>
  <si>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</si>
  <si>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</si>
  <si>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</si>
  <si>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</si>
  <si>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</si>
  <si>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</si>
  <si>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</si>
  <si>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</si>
  <si>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</si>
  <si>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</si>
  <si>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</si>
  <si>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</si>
  <si>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</si>
  <si>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</si>
  <si>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</si>
  <si>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</si>
  <si>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</si>
  <si>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</si>
  <si>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</si>
  <si>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</si>
  <si>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</si>
  <si>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</si>
  <si>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</si>
  <si>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</si>
  <si>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</si>
  <si>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</si>
  <si>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</si>
  <si>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</si>
  <si>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</si>
  <si>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</si>
  <si>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</si>
  <si>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</si>
  <si>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</si>
  <si>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</si>
  <si>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</si>
  <si>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</si>
  <si>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</si>
  <si>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</si>
  <si>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</si>
  <si>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</si>
  <si>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</si>
  <si>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</si>
  <si>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</si>
  <si>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</si>
  <si>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</si>
  <si>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</si>
  <si>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</si>
  <si>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</si>
  <si>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</si>
  <si>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</si>
  <si>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</si>
  <si>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</si>
  <si>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</si>
  <si>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</si>
  <si>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</si>
  <si>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</si>
  <si>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</si>
  <si>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</si>
  <si>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</si>
  <si>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</si>
  <si>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</si>
  <si>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</si>
  <si>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</si>
  <si>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</si>
  <si>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</si>
  <si>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</si>
  <si>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</si>
  <si>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</si>
  <si>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</si>
  <si>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</si>
  <si>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</si>
  <si>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</si>
  <si>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</si>
  <si>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</si>
  <si>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</si>
  <si>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</si>
  <si>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</si>
  <si>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</si>
  <si>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</si>
  <si>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</si>
  <si>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</si>
  <si>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</si>
  <si>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</si>
  <si>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</si>
  <si>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</si>
  <si>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</si>
  <si>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</si>
  <si>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</si>
  <si>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</si>
  <si>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</si>
  <si>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</si>
  <si>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</si>
  <si>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</si>
  <si>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</si>
  <si>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</si>
  <si>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</si>
  <si>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</si>
  <si>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</si>
  <si>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</si>
  <si>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</si>
  <si>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</si>
  <si>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</si>
  <si>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</si>
  <si>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</si>
  <si>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</si>
  <si>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</si>
  <si>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</si>
  <si>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</si>
  <si>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</si>
  <si>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</si>
  <si>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</si>
  <si>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</si>
  <si>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</si>
  <si>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</si>
  <si>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</si>
  <si>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</si>
  <si>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</si>
  <si>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</si>
  <si>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</si>
  <si>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</si>
  <si>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</si>
  <si>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</si>
  <si>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</si>
  <si>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</si>
  <si>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</si>
  <si>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</si>
  <si>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</si>
  <si>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</si>
  <si>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</si>
  <si>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</si>
  <si>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</si>
  <si>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</si>
  <si>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</si>
  <si>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</si>
  <si>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</si>
  <si>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</si>
  <si>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</si>
  <si>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</si>
  <si>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</si>
  <si>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</si>
  <si>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</si>
  <si>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</si>
  <si>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</si>
  <si>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</si>
  <si>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</si>
  <si>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</si>
  <si>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</si>
  <si>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</si>
  <si>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</si>
  <si>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</si>
  <si>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</si>
  <si>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</si>
  <si>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</si>
  <si>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</si>
  <si>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</si>
  <si>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</si>
  <si>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</si>
  <si>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</si>
  <si>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</si>
  <si>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</si>
  <si>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</si>
  <si>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</si>
  <si>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</si>
  <si>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</si>
  <si>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</si>
  <si>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</si>
  <si>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</si>
  <si>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</si>
  <si>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</si>
  <si>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</si>
  <si>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</si>
  <si>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</si>
  <si>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</si>
  <si>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</si>
  <si>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</si>
  <si>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</si>
  <si>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</si>
  <si>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</si>
  <si>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</si>
  <si>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</si>
  <si>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</si>
  <si>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</si>
  <si>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</si>
  <si>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</si>
  <si>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</si>
  <si>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</si>
  <si>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</si>
  <si>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</si>
  <si>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</si>
  <si>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</si>
  <si>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</si>
  <si>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</si>
  <si>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</si>
  <si>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</si>
  <si>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</si>
  <si>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</si>
  <si>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</si>
  <si>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</si>
  <si>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</si>
  <si>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</si>
  <si>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</si>
  <si>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</si>
  <si>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</si>
  <si>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</si>
  <si>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</si>
  <si>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</si>
  <si>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</si>
  <si>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</si>
  <si>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</si>
  <si>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</si>
  <si>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</si>
  <si>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</si>
  <si>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</si>
  <si>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</si>
  <si>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</si>
  <si>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</si>
  <si>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</si>
  <si>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</si>
  <si>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</si>
  <si>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</si>
  <si>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</si>
  <si>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</si>
  <si>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</si>
  <si>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</si>
  <si>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</si>
  <si>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</si>
  <si>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</si>
  <si>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</si>
  <si>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</si>
  <si>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</si>
  <si>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</si>
  <si>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</si>
  <si>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</si>
  <si>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</si>
  <si>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</si>
  <si>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</si>
  <si>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</si>
  <si>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</si>
  <si>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</si>
  <si>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</si>
  <si>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</si>
  <si>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</si>
  <si>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</si>
  <si>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</si>
  <si>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</si>
  <si>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</si>
  <si>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</si>
  <si>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</si>
  <si>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</si>
  <si>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</si>
  <si>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</si>
  <si>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</si>
  <si>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</si>
  <si>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</si>
  <si>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</si>
  <si>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</si>
  <si>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</si>
  <si>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</si>
  <si>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</si>
  <si>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</si>
  <si>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</si>
  <si>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</si>
  <si>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</si>
  <si>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</si>
  <si>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</si>
  <si>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</si>
  <si>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</si>
  <si>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</si>
  <si>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</si>
  <si>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</si>
  <si>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</si>
  <si>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</si>
  <si>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</si>
  <si>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</si>
  <si>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</si>
  <si>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</si>
  <si>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</si>
  <si>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</si>
  <si>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</si>
  <si>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</si>
  <si>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</si>
  <si>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</si>
  <si>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</si>
  <si>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</si>
  <si>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</si>
  <si>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</si>
  <si>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</si>
  <si>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</si>
  <si>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</si>
  <si>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</si>
  <si>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</si>
  <si>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</si>
  <si>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</si>
  <si>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</si>
  <si>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</si>
  <si>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</si>
  <si>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</si>
  <si>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</si>
  <si>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</si>
  <si>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</si>
  <si>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</si>
  <si>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</si>
  <si>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</si>
  <si>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</si>
  <si>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</si>
  <si>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</si>
  <si>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</si>
  <si>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</si>
  <si>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</si>
  <si>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</si>
  <si>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</si>
  <si>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</si>
  <si>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</si>
  <si>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</si>
  <si>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</si>
  <si>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</si>
  <si>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</si>
  <si>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</si>
  <si>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</si>
  <si>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</si>
  <si>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</si>
  <si>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</si>
  <si>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</si>
  <si>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</si>
  <si>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</si>
  <si>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</si>
  <si>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</si>
  <si>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</si>
  <si>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</si>
  <si>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</si>
  <si>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</si>
  <si>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</si>
  <si>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</si>
  <si>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</si>
  <si>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</si>
  <si>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</si>
  <si>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</si>
  <si>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</si>
  <si>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</si>
  <si>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</si>
  <si>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</si>
  <si>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</si>
  <si>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</si>
  <si>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</si>
  <si>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</si>
  <si>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</si>
  <si>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</si>
  <si>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</si>
  <si>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</si>
  <si>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</si>
  <si>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</si>
  <si>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</si>
  <si>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</si>
  <si>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</si>
  <si>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</si>
  <si>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</si>
  <si>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</si>
  <si>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</si>
  <si>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</si>
  <si>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</si>
  <si>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</si>
  <si>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</si>
  <si>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</si>
  <si>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</si>
  <si>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</si>
  <si>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</si>
  <si>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</si>
  <si>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</si>
  <si>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</si>
  <si>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</si>
  <si>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</si>
  <si>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</si>
  <si>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</si>
  <si>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</si>
  <si>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</si>
  <si>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</si>
  <si>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</si>
  <si>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</si>
  <si>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</si>
  <si>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</si>
  <si>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</si>
  <si>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</si>
  <si>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</si>
  <si>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</si>
  <si>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</si>
  <si>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</si>
  <si>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</si>
  <si>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</si>
  <si>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</si>
  <si>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</si>
  <si>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</si>
  <si>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</si>
  <si>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</si>
  <si>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</si>
  <si>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</si>
  <si>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</si>
  <si>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</si>
  <si>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</si>
  <si>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</si>
  <si>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</si>
  <si>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</si>
  <si>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</si>
  <si>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</si>
  <si>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</si>
  <si>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</si>
  <si>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</si>
  <si>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</si>
  <si>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</si>
  <si>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</si>
  <si>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</si>
  <si>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</si>
  <si>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</si>
  <si>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</si>
  <si>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</si>
  <si>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</si>
  <si>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</si>
  <si>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</si>
  <si>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</si>
  <si>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</si>
  <si>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</si>
  <si>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</si>
  <si>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</si>
  <si>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</si>
  <si>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</si>
  <si>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</si>
  <si>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</si>
  <si>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</si>
  <si>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</si>
  <si>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</si>
  <si>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</si>
  <si>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</si>
  <si>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</si>
  <si>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</si>
  <si>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</si>
  <si>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</si>
  <si>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</si>
  <si>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</si>
  <si>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</si>
  <si>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</si>
  <si>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</si>
  <si>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</si>
  <si>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</si>
  <si>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</si>
  <si>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</si>
  <si>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</si>
  <si>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</si>
  <si>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</si>
  <si>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</si>
  <si>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</si>
  <si>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</si>
  <si>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</si>
  <si>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</si>
  <si>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</si>
  <si>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</si>
  <si>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</si>
  <si>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</si>
  <si>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</si>
  <si>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</si>
  <si>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</si>
  <si>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</si>
  <si>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</si>
  <si>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</si>
  <si>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</si>
  <si>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</si>
  <si>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</si>
  <si>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</si>
  <si>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</si>
  <si>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</si>
  <si>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</si>
  <si>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</si>
  <si>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</si>
  <si>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</si>
  <si>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</si>
  <si>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</si>
  <si>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</si>
  <si>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</si>
  <si>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</si>
  <si>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</si>
  <si>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</si>
  <si>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</si>
  <si>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</si>
  <si>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</si>
  <si>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</si>
  <si>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</si>
  <si>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</si>
  <si>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</si>
  <si>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</si>
  <si>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</si>
  <si>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</si>
  <si>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</si>
  <si>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</si>
  <si>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</si>
  <si>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</si>
  <si>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</si>
  <si>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</si>
  <si>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</si>
  <si>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</si>
  <si>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</si>
  <si>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</si>
  <si>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</si>
  <si>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</si>
  <si>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</si>
  <si>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</si>
  <si>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</si>
  <si>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</si>
  <si>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</si>
  <si>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</si>
  <si>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</si>
  <si>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</si>
  <si>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</si>
  <si>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</si>
  <si>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</si>
  <si>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</si>
  <si>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</si>
  <si>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</si>
  <si>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</si>
  <si>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</si>
  <si>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</si>
  <si>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</si>
  <si>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</si>
  <si>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</si>
  <si>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</si>
  <si>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</si>
  <si>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</si>
  <si>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</si>
  <si>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</si>
  <si>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</si>
  <si>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</si>
  <si>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</si>
  <si>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</si>
  <si>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</si>
  <si>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</si>
  <si>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</si>
  <si>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</si>
  <si>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</si>
  <si>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</si>
  <si>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</si>
  <si>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</si>
  <si>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</si>
  <si>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</si>
  <si>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</si>
  <si>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</si>
  <si>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</si>
  <si>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</si>
  <si>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</si>
  <si>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</si>
  <si>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</si>
  <si>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</si>
  <si>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</si>
  <si>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</si>
  <si>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</si>
  <si>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</si>
  <si>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</si>
  <si>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</si>
  <si>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</si>
  <si>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</si>
  <si>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</si>
  <si>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</si>
  <si>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</si>
  <si>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</si>
  <si>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</si>
  <si>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</si>
  <si>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</si>
  <si>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</si>
  <si>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</si>
  <si>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</si>
  <si>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</si>
  <si>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</si>
  <si>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</si>
  <si>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</si>
  <si>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</si>
  <si>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</si>
  <si>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</si>
  <si>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</si>
  <si>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</si>
  <si>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</si>
  <si>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</si>
  <si>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</si>
  <si>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</si>
  <si>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</si>
  <si>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</si>
  <si>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</si>
  <si>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</si>
  <si>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</si>
  <si>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</si>
  <si>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</si>
  <si>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</si>
  <si>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</si>
  <si>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</si>
  <si>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</si>
  <si>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</si>
  <si>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</si>
  <si>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</si>
  <si>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</si>
  <si>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</si>
  <si>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</si>
  <si>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</si>
  <si>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</si>
  <si>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</si>
  <si>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</si>
  <si>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</si>
  <si>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</si>
  <si>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</si>
  <si>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</si>
  <si>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</si>
  <si>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</si>
  <si>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</si>
  <si>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</si>
  <si>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</si>
  <si>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</si>
  <si>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</si>
  <si>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</si>
  <si>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</si>
  <si>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</si>
  <si>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</si>
  <si>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</si>
  <si>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</si>
  <si>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</si>
  <si>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</si>
  <si>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</si>
  <si>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</si>
  <si>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</si>
  <si>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</si>
  <si>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</si>
  <si>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</si>
  <si>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</si>
  <si>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</si>
  <si>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</si>
  <si>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</si>
  <si>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</si>
  <si>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</si>
  <si>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</si>
  <si>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</si>
  <si>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</si>
  <si>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</si>
  <si>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</si>
  <si>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</si>
  <si>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</si>
  <si>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</si>
  <si>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</si>
  <si>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</si>
  <si>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</si>
  <si>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</si>
  <si>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</si>
  <si>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</si>
  <si>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</si>
  <si>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</si>
  <si>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</si>
  <si>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</si>
  <si>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</si>
  <si>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</si>
  <si>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</si>
  <si>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</si>
  <si>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</si>
  <si>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</si>
  <si>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</si>
  <si>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</si>
  <si>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</si>
  <si>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</si>
  <si>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</si>
  <si>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</si>
  <si>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</si>
  <si>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</si>
  <si>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</si>
  <si>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</si>
  <si>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</si>
  <si>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</si>
  <si>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</si>
  <si>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</si>
  <si>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</si>
  <si>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</si>
  <si>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</si>
  <si>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</si>
  <si>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</si>
  <si>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</si>
  <si>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</si>
  <si>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</si>
  <si>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</si>
  <si>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</si>
  <si>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</si>
  <si>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</si>
  <si>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</si>
  <si>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</si>
  <si>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</si>
  <si>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</si>
  <si>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</si>
  <si>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</si>
  <si>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</si>
  <si>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</si>
  <si>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</si>
  <si>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</si>
  <si>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</si>
  <si>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</si>
  <si>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</si>
  <si>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</si>
  <si>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</si>
  <si>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</si>
  <si>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</si>
  <si>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</si>
  <si>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</si>
  <si>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</si>
  <si>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</si>
  <si>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</si>
  <si>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</si>
  <si>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</si>
  <si>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</si>
  <si>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</si>
  <si>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</si>
  <si>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</si>
  <si>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</si>
  <si>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</si>
  <si>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</si>
  <si>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</si>
  <si>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</si>
  <si>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</si>
  <si>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</si>
  <si>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</si>
  <si>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</si>
  <si>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</si>
  <si>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</si>
  <si>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</si>
  <si>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</si>
  <si>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</si>
  <si>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</si>
  <si>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</si>
  <si>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</si>
  <si>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</si>
  <si>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</si>
  <si>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</si>
  <si>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</si>
  <si>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</si>
  <si>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</si>
  <si>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</si>
  <si>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</si>
  <si>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</si>
  <si>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</si>
  <si>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</si>
  <si>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</si>
  <si>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</si>
  <si>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</si>
  <si>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</si>
  <si>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</si>
  <si>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</si>
  <si>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</si>
  <si>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</si>
  <si>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</si>
  <si>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</si>
  <si>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</si>
  <si>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</si>
  <si>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</si>
  <si>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</si>
  <si>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</si>
  <si>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</si>
  <si>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</si>
  <si>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</si>
  <si>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</si>
  <si>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</si>
  <si>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</si>
  <si>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</si>
  <si>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</si>
  <si>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</si>
  <si>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</si>
  <si>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</si>
  <si>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</si>
  <si>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</si>
  <si>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</si>
  <si>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</si>
  <si>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</si>
  <si>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</si>
  <si>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</si>
  <si>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</si>
  <si>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</si>
  <si>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</si>
  <si>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</si>
  <si>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</si>
  <si>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</si>
  <si>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</si>
  <si>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</si>
  <si>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</si>
  <si>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</si>
  <si>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</si>
  <si>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</si>
  <si>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</si>
  <si>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</si>
  <si>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</si>
  <si>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</si>
  <si>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</si>
  <si>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</si>
  <si>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</si>
  <si>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</si>
  <si>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</si>
  <si>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</si>
  <si>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</si>
  <si>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</si>
  <si>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</si>
  <si>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</si>
  <si>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</si>
  <si>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</si>
  <si>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</si>
  <si>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</si>
  <si>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</si>
  <si>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</si>
  <si>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</si>
  <si>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</si>
  <si>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</si>
  <si>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</si>
  <si>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</si>
  <si>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</si>
  <si>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</si>
  <si>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</si>
  <si>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</si>
  <si>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</si>
  <si>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</si>
  <si>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</si>
  <si>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</si>
  <si>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</si>
  <si>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</si>
  <si>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</si>
  <si>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</si>
  <si>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</si>
  <si>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</si>
  <si>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</si>
  <si>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</si>
  <si>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</si>
  <si>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</si>
  <si>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</si>
  <si>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</si>
  <si>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</si>
  <si>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</si>
  <si>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</si>
  <si>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</si>
  <si>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</si>
  <si>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</si>
  <si>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</si>
  <si>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</si>
  <si>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</si>
  <si>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</si>
  <si>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</si>
  <si>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</si>
  <si>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</si>
  <si>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</si>
  <si>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</si>
  <si>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</si>
  <si>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</si>
  <si>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</si>
  <si>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</si>
  <si>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</si>
  <si>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</si>
  <si>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</si>
  <si>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</si>
  <si>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</si>
  <si>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</si>
  <si>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</si>
  <si>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</si>
  <si>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</si>
  <si>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</si>
  <si>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</si>
  <si>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</si>
  <si>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</si>
  <si>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</si>
  <si>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</si>
  <si>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</si>
  <si>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</si>
  <si>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</si>
  <si>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</si>
  <si>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</si>
  <si>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</si>
  <si>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</si>
  <si>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</si>
  <si>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</si>
  <si>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</si>
  <si>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</si>
  <si>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</si>
  <si>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</si>
  <si>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</si>
  <si>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</si>
  <si>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</si>
  <si>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</si>
  <si>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</si>
  <si>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</si>
  <si>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</si>
  <si>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</si>
  <si>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</si>
  <si>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</si>
  <si>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</si>
  <si>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</si>
  <si>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</si>
  <si>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</si>
  <si>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</si>
  <si>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</si>
  <si>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</si>
  <si>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</si>
  <si>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</si>
  <si>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</si>
  <si>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</si>
  <si>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</si>
  <si>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</si>
  <si>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</si>
  <si>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</si>
  <si>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</si>
  <si>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</si>
  <si>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</si>
  <si>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</si>
  <si>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</si>
  <si>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</si>
  <si>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</si>
  <si>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</si>
  <si>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</si>
  <si>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</si>
  <si>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</si>
  <si>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</si>
  <si>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</si>
  <si>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</si>
  <si>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</si>
  <si>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</si>
  <si>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</si>
  <si>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</si>
  <si>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</si>
  <si>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</si>
  <si>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</si>
  <si>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</si>
  <si>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</si>
  <si>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</si>
  <si>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</si>
  <si>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</si>
  <si>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</si>
  <si>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</si>
  <si>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</si>
  <si>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</si>
  <si>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</si>
  <si>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</si>
  <si>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</si>
  <si>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</si>
  <si>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</si>
  <si>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</si>
  <si>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</si>
  <si>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</si>
  <si>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</si>
  <si>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</si>
  <si>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</si>
  <si>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</si>
  <si>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</si>
  <si>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</si>
  <si>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</si>
  <si>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</si>
  <si>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</si>
  <si>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</si>
  <si>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</si>
  <si>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</si>
  <si>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</si>
  <si>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</si>
  <si>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</si>
  <si>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</si>
  <si>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</si>
  <si>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</si>
  <si>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</si>
  <si>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</si>
  <si>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</si>
  <si>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</si>
  <si>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</si>
  <si>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</si>
  <si>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</si>
  <si>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</si>
  <si>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</si>
  <si>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</si>
  <si>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</si>
  <si>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</si>
  <si>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</si>
  <si>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</si>
  <si>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</si>
  <si>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</si>
  <si>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</si>
  <si>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</si>
  <si>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</si>
  <si>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</si>
  <si>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</si>
  <si>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</si>
  <si>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</si>
  <si>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</si>
  <si>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</si>
  <si>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</si>
  <si>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</si>
  <si>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</si>
  <si>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</si>
  <si>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</si>
  <si>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</si>
  <si>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</si>
  <si>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</si>
  <si>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</si>
  <si>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</si>
  <si>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</si>
  <si>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</si>
  <si>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</si>
  <si>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</si>
  <si>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</si>
  <si>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</si>
  <si>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</si>
  <si>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</si>
  <si>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</si>
  <si>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</si>
  <si>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</si>
  <si>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</si>
  <si>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</si>
  <si>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</si>
  <si>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</si>
  <si>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</si>
  <si>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</si>
  <si>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</si>
  <si>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</si>
  <si>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</si>
  <si>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</si>
  <si>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</si>
  <si>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</si>
  <si>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</si>
  <si>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</si>
  <si>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</si>
  <si>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</si>
  <si>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</si>
  <si>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</si>
  <si>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</si>
  <si>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</si>
  <si>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</si>
  <si>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</si>
  <si>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</si>
  <si>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</si>
  <si>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</si>
  <si>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</si>
  <si>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</si>
  <si>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</si>
  <si>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</si>
  <si>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</si>
  <si>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</si>
  <si>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</si>
  <si>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</si>
  <si>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</si>
  <si>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</si>
  <si>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</si>
  <si>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</si>
  <si>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</si>
  <si>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</si>
  <si>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</si>
  <si>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</si>
  <si>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</si>
  <si>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</si>
  <si>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</si>
  <si>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</si>
  <si>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</si>
  <si>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</si>
  <si>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</si>
  <si>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</si>
  <si>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</si>
  <si>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</si>
  <si>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</si>
  <si>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</si>
  <si>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</si>
  <si>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</si>
  <si>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</si>
  <si>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</si>
  <si>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</si>
  <si>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</si>
  <si>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</si>
  <si>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</si>
  <si>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</si>
  <si>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</si>
  <si>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</si>
  <si>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</si>
  <si>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</si>
  <si>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</si>
  <si>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</si>
  <si>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</si>
  <si>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</si>
  <si>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</si>
  <si>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</si>
  <si>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</si>
  <si>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</si>
  <si>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</si>
  <si>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</si>
  <si>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</si>
  <si>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</si>
  <si>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</si>
  <si>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</si>
  <si>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</si>
  <si>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</si>
  <si>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</si>
  <si>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</si>
  <si>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</si>
  <si>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</si>
  <si>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</si>
  <si>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</si>
  <si>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</si>
  <si>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</si>
  <si>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</si>
  <si>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</si>
  <si>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</si>
  <si>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</si>
  <si>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</si>
  <si>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</si>
  <si>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</si>
  <si>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</si>
  <si>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</si>
  <si>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</si>
  <si>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</si>
  <si>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</si>
  <si>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</si>
  <si>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</si>
  <si>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</si>
  <si>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</si>
  <si>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</si>
  <si>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</si>
  <si>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</si>
  <si>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</si>
  <si>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</si>
  <si>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</si>
  <si>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</si>
  <si>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</si>
  <si>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</si>
  <si>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</si>
  <si>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</si>
  <si>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</si>
  <si>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</si>
  <si>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</si>
  <si>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</si>
  <si>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</si>
  <si>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</si>
  <si>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</si>
  <si>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</si>
  <si>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</si>
  <si>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</si>
  <si>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</si>
  <si>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</si>
  <si>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</si>
  <si>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</si>
  <si>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</si>
  <si>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</si>
  <si>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</si>
  <si>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</si>
  <si>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</si>
  <si>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</si>
  <si>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</si>
  <si>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</si>
  <si>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</si>
  <si>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</si>
  <si>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</si>
  <si>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</si>
  <si>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</si>
  <si>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</si>
  <si>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</si>
  <si>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</si>
  <si>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</si>
  <si>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</si>
  <si>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</si>
  <si>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</si>
  <si>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</si>
  <si>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</si>
  <si>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</si>
  <si>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</si>
  <si>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</si>
  <si>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</si>
  <si>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</si>
  <si>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</si>
  <si>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</si>
  <si>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</si>
  <si>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</si>
  <si>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</si>
  <si>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</si>
  <si>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</si>
  <si>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</si>
  <si>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</si>
  <si>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</si>
  <si>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</si>
  <si>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</si>
  <si>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</si>
  <si>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</si>
  <si>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</si>
  <si>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</si>
  <si>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</si>
  <si>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</si>
  <si>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</si>
  <si>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</si>
  <si>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</si>
  <si>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</si>
  <si>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</si>
  <si>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</si>
  <si>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</si>
  <si>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</si>
  <si>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</si>
  <si>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</si>
  <si>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</si>
  <si>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</si>
  <si>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</si>
  <si>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</si>
  <si>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</si>
  <si>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</si>
  <si>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</si>
  <si>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</si>
  <si>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</si>
  <si>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</si>
  <si>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</si>
  <si>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</si>
  <si>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</si>
  <si>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</si>
  <si>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</si>
  <si>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</si>
  <si>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</si>
  <si>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</si>
  <si>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</si>
  <si>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</si>
  <si>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</si>
  <si>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</si>
  <si>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</si>
  <si>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</si>
  <si>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</si>
  <si>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</si>
  <si>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</si>
  <si>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</si>
  <si>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</si>
  <si>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</si>
  <si>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</si>
  <si>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</si>
  <si>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</si>
  <si>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</si>
  <si>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</si>
  <si>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</si>
  <si>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</si>
  <si>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</si>
  <si>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</si>
  <si>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</si>
  <si>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</si>
  <si>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</si>
  <si>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</si>
  <si>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</si>
  <si>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</si>
  <si>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</si>
  <si>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</si>
  <si>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</si>
  <si>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</si>
  <si>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</si>
  <si>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</si>
  <si>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</si>
  <si>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</si>
  <si>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</si>
  <si>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</si>
  <si>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</si>
  <si>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</si>
  <si>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</si>
  <si>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</si>
  <si>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</si>
  <si>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</si>
  <si>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</si>
  <si>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</si>
  <si>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</si>
  <si>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</si>
  <si>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</si>
  <si>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</si>
  <si>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</si>
  <si>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</si>
  <si>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</si>
  <si>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</si>
  <si>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</si>
  <si>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</si>
  <si>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</si>
  <si>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</si>
  <si>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</si>
  <si>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</si>
  <si>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</si>
  <si>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</si>
  <si>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</si>
  <si>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</si>
  <si>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</si>
  <si>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</si>
  <si>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</si>
  <si>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</si>
  <si>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</si>
  <si>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</si>
  <si>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</si>
  <si>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</si>
  <si>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</si>
  <si>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</si>
  <si>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</si>
  <si>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</si>
  <si>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</si>
  <si>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</si>
  <si>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</si>
  <si>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</si>
  <si>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</si>
  <si>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</si>
  <si>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</si>
  <si>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</si>
  <si>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</si>
  <si>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</si>
  <si>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</si>
  <si>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</si>
  <si>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</si>
  <si>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</si>
  <si>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</si>
  <si>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</si>
  <si>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</si>
  <si>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</si>
  <si>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</si>
  <si>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</si>
  <si>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</si>
  <si>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</si>
  <si>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</si>
  <si>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</si>
  <si>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</si>
  <si>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</si>
  <si>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</si>
  <si>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</si>
  <si>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</si>
  <si>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</si>
  <si>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</si>
  <si>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</si>
  <si>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</si>
  <si>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</si>
  <si>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</si>
  <si>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</si>
  <si>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</si>
  <si>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</si>
  <si>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</si>
  <si>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</si>
  <si>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</si>
  <si>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</si>
  <si>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</si>
  <si>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</si>
  <si>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</si>
  <si>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</si>
  <si>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</si>
  <si>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</si>
  <si>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</si>
  <si>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</si>
  <si>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</si>
  <si>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</si>
  <si>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</si>
  <si>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</si>
  <si>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</si>
  <si>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</si>
  <si>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</si>
  <si>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</si>
  <si>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</si>
  <si>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</si>
  <si>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</si>
  <si>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</si>
  <si>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</si>
  <si>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</si>
  <si>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</si>
  <si>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</si>
  <si>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</si>
  <si>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</si>
  <si>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</si>
  <si>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</si>
  <si>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</si>
  <si>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</si>
  <si>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</si>
  <si>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</si>
  <si>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</si>
  <si>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</si>
  <si>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</si>
  <si>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</si>
  <si>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</si>
  <si>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</si>
  <si>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</si>
  <si>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</si>
  <si>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</si>
  <si>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</si>
  <si>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</si>
  <si>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</si>
  <si>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</si>
  <si>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</si>
  <si>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</si>
  <si>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</si>
  <si>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</si>
  <si>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</si>
  <si>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</si>
  <si>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</si>
  <si>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</si>
  <si>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</si>
  <si>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</si>
  <si>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</si>
  <si>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</si>
  <si>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</si>
  <si>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</si>
  <si>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</si>
  <si>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</si>
  <si>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</si>
  <si>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</si>
  <si>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</si>
  <si>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</si>
  <si>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</si>
  <si>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</si>
  <si>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</si>
  <si>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</si>
  <si>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</si>
  <si>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</si>
  <si>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</si>
  <si>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</si>
  <si>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</si>
  <si>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</si>
  <si>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</si>
  <si>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</si>
  <si>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</si>
  <si>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</si>
  <si>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</si>
  <si>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</si>
  <si>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</si>
  <si>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</si>
  <si>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</si>
  <si>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</si>
  <si>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</si>
  <si>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</si>
  <si>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</si>
  <si>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</si>
  <si>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</si>
  <si>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</si>
  <si>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</si>
  <si>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</si>
  <si>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</si>
  <si>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</si>
  <si>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</si>
  <si>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</si>
  <si>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</si>
  <si>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</si>
  <si>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</si>
  <si>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</si>
  <si>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</si>
  <si>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</si>
  <si>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</si>
  <si>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</si>
  <si>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</si>
  <si>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</si>
  <si>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</si>
  <si>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</si>
  <si>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</si>
  <si>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</si>
  <si>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</si>
  <si>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</si>
  <si>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</si>
  <si>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</si>
  <si>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</si>
  <si>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</si>
  <si>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</si>
  <si>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</si>
  <si>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</si>
  <si>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</si>
  <si>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</si>
  <si>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</si>
  <si>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</si>
  <si>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</si>
  <si>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</si>
  <si>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</si>
  <si>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</si>
  <si>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</si>
  <si>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</si>
  <si>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</si>
  <si>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</si>
  <si>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</si>
  <si>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</si>
  <si>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</si>
  <si>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</si>
  <si>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</si>
  <si>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</si>
  <si>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</si>
  <si>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</si>
  <si>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</si>
  <si>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</si>
  <si>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</si>
  <si>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</si>
  <si>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</si>
  <si>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</si>
  <si>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</si>
  <si>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</si>
  <si>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</si>
  <si>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</si>
  <si>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</si>
  <si>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</si>
  <si>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</si>
  <si>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</si>
  <si>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</si>
  <si>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</si>
  <si>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</si>
  <si>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</si>
  <si>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</si>
  <si>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</si>
  <si>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</si>
  <si>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</si>
  <si>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</si>
  <si>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</si>
  <si>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</si>
  <si>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</si>
  <si>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</si>
  <si>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</si>
  <si>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</si>
  <si>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</si>
  <si>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</si>
  <si>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</si>
  <si>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</si>
  <si>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</si>
  <si>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</si>
  <si>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</si>
  <si>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</si>
  <si>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</si>
  <si>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</si>
  <si>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</si>
  <si>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</si>
  <si>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</si>
  <si>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</si>
  <si>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</si>
  <si>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</si>
  <si>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</si>
  <si>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</si>
  <si>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</si>
  <si>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</si>
  <si>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</si>
  <si>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</si>
  <si>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</si>
  <si>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</si>
  <si>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</si>
  <si>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</si>
  <si>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</si>
  <si>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</si>
  <si>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</si>
  <si>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</si>
  <si>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</si>
  <si>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</si>
  <si>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</si>
  <si>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</si>
  <si>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</si>
  <si>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</si>
  <si>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</si>
  <si>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</si>
  <si>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</si>
  <si>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</si>
  <si>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</si>
  <si>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</si>
  <si>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</si>
  <si>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</si>
  <si>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</si>
  <si>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</si>
  <si>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</si>
  <si>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</si>
  <si>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</si>
  <si>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</si>
  <si>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</si>
  <si>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</si>
  <si>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</si>
  <si>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</si>
  <si>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</si>
  <si>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</si>
  <si>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</si>
  <si>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</si>
  <si>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</si>
  <si>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</si>
  <si>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</si>
  <si>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</si>
  <si>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</si>
  <si>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</si>
  <si>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</si>
  <si>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</si>
  <si>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</si>
  <si>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</si>
  <si>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</si>
  <si>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</si>
  <si>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</si>
  <si>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</si>
  <si>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</si>
  <si>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</si>
  <si>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</si>
  <si>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</si>
  <si>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</si>
  <si>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</si>
  <si>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</si>
  <si>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</si>
  <si>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</si>
  <si>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</si>
  <si>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</si>
  <si>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</si>
  <si>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</si>
  <si>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</si>
  <si>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</si>
  <si>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</si>
  <si>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</si>
  <si>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</si>
  <si>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</si>
  <si>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</si>
  <si>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</si>
  <si>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</si>
  <si>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</si>
  <si>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</si>
  <si>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</si>
  <si>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</si>
  <si>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</si>
  <si>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</si>
  <si>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</si>
  <si>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</si>
  <si>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</si>
  <si>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</si>
  <si>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</si>
  <si>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</si>
  <si>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</si>
  <si>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</si>
  <si>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</si>
  <si>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</si>
  <si>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</si>
  <si>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</si>
  <si>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</si>
  <si>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</si>
  <si>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</si>
  <si>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</si>
  <si>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</si>
  <si>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</si>
  <si>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</si>
  <si>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</si>
  <si>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</si>
  <si>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</si>
  <si>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</si>
  <si>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</si>
  <si>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</si>
  <si>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</si>
  <si>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</si>
  <si>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</si>
  <si>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</si>
  <si>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</si>
  <si>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</si>
  <si>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</si>
  <si>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</si>
  <si>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</si>
  <si>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</si>
  <si>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</si>
  <si>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</si>
  <si>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</si>
  <si>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</si>
  <si>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</si>
  <si>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</si>
  <si>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</si>
  <si>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</si>
  <si>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</si>
  <si>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</si>
  <si>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</si>
  <si>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</si>
  <si>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</si>
  <si>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</si>
  <si>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</si>
  <si>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</si>
  <si>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</si>
  <si>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</si>
  <si>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</si>
  <si>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</si>
  <si>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</si>
  <si>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</si>
  <si>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</si>
  <si>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</si>
  <si>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</si>
  <si>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</si>
  <si>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</si>
  <si>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</si>
  <si>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</si>
  <si>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</si>
  <si>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</si>
  <si>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</si>
  <si>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</si>
  <si>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</si>
  <si>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</si>
  <si>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</si>
  <si>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</si>
  <si>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</si>
  <si>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</si>
  <si>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</si>
  <si>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</si>
  <si>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</si>
  <si>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</si>
  <si>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</si>
  <si>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</si>
  <si>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</si>
  <si>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</si>
  <si>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</si>
  <si>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</si>
  <si>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</si>
  <si>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</si>
  <si>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</si>
  <si>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</si>
  <si>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</si>
  <si>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</si>
  <si>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</si>
  <si>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</si>
  <si>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</si>
  <si>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</si>
  <si>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</si>
  <si>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</si>
  <si>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</si>
  <si>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</si>
  <si>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</si>
  <si>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</si>
  <si>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</si>
  <si>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</si>
  <si>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</si>
  <si>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</si>
  <si>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</si>
  <si>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</si>
  <si>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</si>
  <si>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</si>
  <si>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</si>
  <si>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</si>
  <si>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</si>
  <si>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</si>
  <si>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</si>
  <si>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</si>
  <si>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</si>
  <si>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</si>
  <si>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</si>
  <si>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</si>
  <si>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</si>
  <si>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</si>
  <si>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</si>
  <si>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</si>
  <si>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</si>
  <si>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</si>
  <si>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</si>
  <si>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</si>
  <si>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</si>
  <si>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</si>
  <si>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</si>
  <si>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</si>
  <si>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</si>
  <si>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</si>
  <si>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</si>
  <si>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</si>
  <si>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</si>
  <si>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</si>
  <si>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</si>
  <si>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</si>
  <si>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</si>
  <si>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</si>
  <si>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</si>
  <si>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</si>
  <si>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</si>
  <si>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</si>
  <si>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</si>
  <si>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</si>
  <si>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</si>
  <si>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</si>
  <si>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</si>
  <si>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</si>
  <si>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</si>
  <si>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</si>
  <si>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</si>
  <si>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</si>
  <si>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</si>
  <si>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</si>
  <si>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</si>
  <si>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</si>
  <si>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</si>
  <si>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</si>
  <si>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</si>
  <si>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</si>
  <si>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</si>
  <si>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</si>
  <si>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</si>
  <si>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</si>
  <si>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</si>
  <si>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</si>
  <si>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</si>
  <si>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</si>
  <si>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</si>
  <si>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</si>
  <si>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</si>
  <si>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</si>
  <si>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</si>
  <si>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</si>
  <si>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</si>
  <si>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</si>
  <si>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</si>
  <si>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</si>
  <si>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</si>
  <si>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</si>
  <si>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</si>
  <si>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</si>
  <si>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</si>
  <si>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</si>
  <si>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</si>
  <si>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</si>
  <si>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</si>
  <si>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</si>
  <si>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</si>
  <si>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</si>
  <si>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</si>
  <si>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</si>
  <si>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</si>
  <si>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</si>
  <si>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</si>
  <si>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</si>
  <si>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</si>
  <si>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</si>
  <si>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</si>
  <si>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</si>
  <si>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</si>
  <si>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</si>
  <si>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</si>
  <si>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</si>
  <si>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</si>
  <si>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</si>
  <si>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</si>
  <si>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</si>
  <si>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</si>
  <si>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</si>
  <si>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</si>
  <si>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</si>
  <si>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</si>
  <si>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</si>
  <si>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</si>
  <si>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</si>
  <si>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</si>
  <si>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</si>
  <si>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</si>
  <si>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</si>
  <si>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</si>
  <si>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</si>
  <si>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</si>
  <si>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</si>
  <si>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</si>
  <si>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</si>
  <si>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</si>
  <si>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</si>
  <si>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</si>
  <si>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</si>
  <si>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</si>
  <si>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</si>
  <si>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</si>
  <si>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</si>
  <si>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</si>
  <si>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</si>
  <si>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</si>
  <si>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</si>
  <si>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</si>
  <si>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</si>
  <si>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</si>
  <si>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</si>
  <si>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</si>
  <si>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</si>
  <si>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</si>
  <si>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</si>
  <si>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</si>
  <si>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</si>
  <si>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</si>
  <si>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</si>
  <si>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</si>
  <si>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</si>
  <si>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</si>
  <si>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</si>
  <si>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</si>
  <si>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</si>
  <si>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</si>
  <si>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</si>
  <si>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</si>
  <si>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</si>
  <si>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</si>
  <si>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</si>
  <si>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</si>
  <si>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</si>
  <si>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</si>
  <si>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</si>
  <si>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</si>
  <si>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</si>
  <si>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</si>
  <si>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</si>
  <si>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</si>
  <si>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</si>
  <si>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</si>
  <si>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</si>
  <si>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</si>
  <si>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</si>
  <si>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</si>
  <si>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</si>
  <si>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</si>
  <si>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</si>
  <si>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</si>
  <si>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</si>
  <si>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</si>
  <si>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</si>
  <si>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</si>
  <si>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</si>
  <si>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</si>
  <si>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</si>
  <si>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</si>
  <si>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</si>
  <si>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</si>
  <si>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</si>
  <si>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</si>
  <si>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</si>
  <si>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</si>
  <si>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</si>
  <si>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</si>
  <si>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</si>
  <si>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</si>
  <si>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</si>
  <si>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</si>
  <si>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</si>
  <si>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</si>
  <si>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</si>
  <si>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</si>
  <si>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</si>
  <si>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</si>
  <si>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</si>
  <si>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</si>
  <si>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</si>
  <si>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</si>
  <si>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</si>
  <si>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</si>
  <si>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</si>
  <si>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</si>
  <si>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</si>
  <si>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</si>
  <si>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</si>
  <si>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</si>
  <si>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</si>
  <si>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</si>
  <si>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</si>
  <si>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</si>
  <si>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</si>
  <si>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</si>
  <si>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</si>
  <si>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</si>
  <si>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</si>
  <si>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</si>
  <si>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</si>
  <si>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</si>
  <si>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</si>
  <si>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</si>
  <si>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</si>
  <si>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</si>
  <si>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</si>
  <si>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</si>
  <si>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</si>
  <si>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</si>
  <si>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</si>
  <si>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</si>
  <si>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</si>
  <si>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</si>
  <si>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</si>
  <si>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</si>
  <si>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</si>
  <si>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</si>
  <si>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</si>
  <si>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</si>
  <si>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</si>
  <si>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</si>
  <si>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</si>
  <si>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</si>
  <si>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</si>
  <si>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</si>
  <si>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</si>
  <si>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</si>
  <si>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</si>
  <si>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</si>
  <si>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</si>
  <si>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</si>
  <si>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</si>
  <si>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</si>
  <si>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</si>
  <si>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</si>
  <si>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</si>
  <si>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</si>
  <si>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</si>
  <si>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</si>
  <si>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</si>
  <si>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</si>
  <si>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</si>
  <si>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</si>
  <si>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</si>
  <si>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</si>
  <si>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</si>
  <si>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</si>
  <si>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</si>
  <si>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</si>
  <si>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</si>
  <si>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</si>
  <si>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</si>
  <si>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</si>
  <si>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</si>
  <si>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</si>
  <si>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</si>
  <si>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</si>
  <si>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</si>
  <si>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</si>
  <si>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</si>
  <si>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</si>
  <si>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</si>
  <si>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</si>
  <si>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</si>
  <si>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</si>
  <si>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</si>
  <si>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</si>
  <si>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</si>
  <si>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</si>
  <si>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</si>
  <si>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</si>
  <si>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</si>
  <si>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</si>
  <si>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</si>
  <si>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</si>
  <si>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</si>
  <si>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</si>
  <si>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</si>
  <si>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</si>
  <si>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</si>
  <si>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</si>
  <si>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</si>
  <si>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</si>
  <si>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</si>
  <si>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</si>
  <si>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</si>
  <si>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</si>
  <si>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</si>
  <si>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</si>
  <si>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</si>
  <si>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</si>
  <si>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</si>
  <si>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</si>
  <si>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</si>
  <si>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</si>
  <si>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</si>
  <si>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</si>
  <si>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</si>
  <si>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</si>
  <si>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</si>
  <si>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</si>
  <si>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</si>
  <si>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</si>
  <si>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</si>
  <si>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</si>
  <si>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</si>
  <si>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</si>
  <si>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</si>
  <si>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</si>
  <si>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</si>
  <si>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</si>
  <si>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</si>
  <si>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</si>
  <si>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</si>
  <si>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</si>
  <si>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</si>
  <si>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</si>
  <si>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</si>
  <si>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</si>
  <si>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</si>
  <si>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</si>
  <si>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</si>
  <si>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</si>
  <si>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</si>
  <si>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</si>
  <si>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</si>
  <si>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</si>
  <si>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</si>
  <si>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</si>
  <si>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</si>
  <si>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</si>
  <si>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</si>
  <si>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</si>
  <si>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</si>
  <si>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</si>
  <si>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</si>
  <si>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</si>
  <si>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</si>
  <si>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</si>
  <si>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</si>
  <si>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</si>
  <si>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</si>
  <si>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</si>
  <si>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</si>
  <si>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</si>
  <si>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</si>
  <si>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</si>
  <si>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</si>
  <si>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</si>
  <si>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</si>
  <si>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</si>
  <si>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</si>
  <si>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</si>
  <si>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</si>
  <si>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</si>
  <si>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</si>
  <si>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</si>
  <si>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</si>
  <si>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</si>
  <si>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</si>
  <si>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</si>
  <si>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</si>
  <si>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</si>
  <si>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</si>
  <si>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</si>
  <si>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</si>
  <si>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</si>
  <si>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</si>
  <si>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</si>
  <si>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</si>
  <si>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</si>
  <si>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</si>
  <si>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</si>
  <si>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</si>
  <si>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</si>
  <si>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</si>
  <si>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</si>
  <si>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</si>
  <si>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</si>
  <si>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</si>
  <si>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</si>
  <si>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</si>
  <si>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</si>
  <si>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</si>
  <si>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</si>
  <si>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</si>
  <si>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</si>
  <si>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</si>
  <si>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</si>
  <si>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</si>
  <si>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</si>
  <si>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</si>
  <si>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</si>
  <si>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</si>
  <si>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</si>
  <si>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</si>
  <si>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</si>
  <si>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</si>
  <si>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</si>
  <si>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</si>
  <si>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</si>
  <si>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</si>
  <si>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</si>
  <si>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</si>
  <si>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</si>
  <si>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</si>
  <si>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</si>
  <si>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</si>
  <si>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</si>
  <si>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</si>
  <si>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</si>
  <si>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</si>
  <si>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</si>
  <si>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</si>
  <si>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</si>
  <si>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</si>
  <si>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</si>
  <si>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</si>
  <si>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</si>
  <si>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</si>
  <si>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</si>
  <si>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</si>
  <si>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</si>
  <si>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</si>
  <si>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</si>
  <si>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</si>
  <si>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</si>
  <si>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</si>
  <si>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</si>
  <si>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</si>
  <si>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</si>
  <si>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</si>
  <si>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</si>
  <si>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</si>
  <si>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</si>
  <si>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</si>
  <si>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</si>
  <si>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</si>
  <si>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</si>
  <si>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</si>
  <si>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</si>
  <si>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</si>
  <si>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</si>
  <si>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</si>
  <si>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</si>
  <si>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</si>
  <si>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</si>
  <si>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</si>
  <si>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</si>
  <si>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</si>
  <si>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</si>
  <si>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</si>
  <si>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</si>
  <si>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</si>
  <si>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</si>
  <si>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</si>
  <si>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</si>
  <si>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</si>
  <si>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</si>
  <si>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</si>
  <si>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</si>
  <si>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</si>
  <si>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</si>
  <si>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</si>
  <si>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</si>
  <si>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</si>
  <si>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</si>
  <si>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</si>
  <si>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</si>
  <si>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</si>
  <si>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</si>
  <si>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</si>
  <si>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</si>
  <si>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</si>
  <si>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</si>
  <si>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</si>
  <si>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</si>
  <si>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</si>
  <si>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</si>
  <si>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</si>
  <si>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</si>
  <si>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</si>
  <si>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</si>
  <si>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</si>
  <si>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</si>
  <si>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</si>
  <si>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</si>
  <si>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</si>
  <si>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</si>
  <si>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</si>
  <si>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</si>
  <si>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</si>
  <si>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</si>
  <si>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</si>
  <si>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</si>
  <si>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</si>
  <si>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</si>
  <si>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</si>
  <si>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</si>
  <si>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</si>
  <si>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</si>
  <si>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</si>
  <si>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</si>
  <si>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</si>
  <si>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</si>
  <si>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</si>
  <si>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</si>
  <si>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</si>
  <si>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</si>
  <si>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</si>
  <si>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</si>
  <si>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</si>
  <si>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</si>
  <si>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</si>
  <si>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</si>
  <si>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</si>
  <si>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</si>
  <si>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</si>
  <si>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</si>
  <si>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</si>
  <si>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</si>
  <si>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</si>
  <si>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</si>
  <si>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</si>
  <si>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</si>
  <si>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</si>
  <si>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</si>
  <si>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</si>
  <si>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</si>
  <si>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</si>
  <si>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</si>
  <si>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</si>
  <si>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</si>
  <si>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</si>
  <si>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</si>
  <si>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</si>
  <si>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</si>
  <si>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</si>
  <si>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</si>
  <si>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</si>
  <si>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</si>
  <si>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</si>
  <si>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</si>
  <si>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</si>
  <si>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</si>
  <si>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</si>
  <si>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</si>
  <si>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</si>
  <si>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</si>
  <si>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</si>
  <si>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</si>
  <si>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</si>
  <si>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</si>
  <si>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</si>
  <si>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</si>
  <si>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</si>
  <si>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</si>
  <si>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</si>
  <si>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</si>
  <si>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</si>
  <si>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</si>
  <si>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</si>
  <si>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</si>
  <si>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</si>
  <si>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</si>
  <si>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</si>
  <si>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</si>
  <si>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</si>
  <si>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</si>
  <si>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</si>
  <si>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</si>
  <si>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</si>
  <si>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</si>
  <si>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</si>
  <si>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</si>
  <si>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</si>
  <si>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</si>
  <si>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</si>
  <si>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</si>
  <si>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</si>
  <si>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</si>
  <si>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</si>
  <si>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</si>
  <si>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</si>
  <si>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</si>
  <si>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</si>
  <si>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</si>
  <si>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</si>
  <si>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</si>
  <si>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</si>
  <si>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</si>
  <si>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</si>
  <si>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</si>
  <si>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</si>
  <si>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</si>
  <si>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</si>
  <si>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</si>
  <si>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</si>
  <si>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</si>
  <si>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</si>
  <si>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</si>
  <si>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</si>
  <si>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</si>
  <si>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</si>
  <si>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</si>
  <si>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</si>
  <si>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</si>
  <si>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</si>
  <si>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</si>
  <si>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</si>
  <si>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</si>
  <si>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</si>
  <si>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</si>
  <si>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</si>
  <si>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</si>
  <si>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</si>
  <si>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</si>
  <si>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</si>
  <si>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</si>
  <si>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</si>
  <si>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</si>
  <si>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</si>
  <si>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</si>
  <si>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</si>
  <si>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</si>
  <si>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</si>
  <si>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</si>
  <si>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</si>
  <si>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</si>
  <si>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</si>
  <si>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</si>
  <si>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</si>
  <si>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</si>
  <si>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</si>
  <si>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</si>
  <si>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</si>
  <si>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</si>
  <si>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</si>
  <si>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</si>
  <si>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</si>
  <si>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</si>
  <si>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</si>
  <si>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</si>
  <si>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</si>
  <si>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</si>
  <si>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</si>
  <si>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</si>
  <si>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</si>
  <si>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</si>
  <si>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</si>
  <si>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</si>
  <si>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</si>
  <si>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</si>
  <si>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</si>
  <si>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</si>
  <si>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</si>
  <si>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</si>
  <si>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</si>
  <si>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</si>
  <si>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</si>
  <si>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</si>
  <si>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</si>
  <si>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</si>
  <si>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</si>
  <si>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</si>
  <si>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</si>
  <si>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</si>
  <si>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</si>
  <si>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</si>
  <si>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</si>
  <si>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</si>
  <si>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</si>
  <si>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</si>
  <si>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</si>
  <si>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</si>
  <si>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</si>
  <si>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</si>
  <si>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</si>
  <si>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</si>
  <si>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</si>
  <si>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</si>
  <si>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</si>
  <si>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</si>
  <si>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</si>
  <si>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</si>
  <si>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</si>
  <si>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</si>
  <si>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</si>
  <si>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</si>
  <si>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</si>
  <si>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</si>
  <si>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</si>
  <si>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</si>
  <si>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</si>
  <si>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</si>
  <si>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</si>
  <si>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</si>
  <si>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</si>
  <si>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</si>
  <si>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</si>
  <si>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</si>
  <si>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</si>
  <si>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</si>
  <si>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</si>
  <si>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</si>
  <si>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</si>
  <si>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</si>
  <si>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</si>
  <si>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</si>
  <si>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</si>
  <si>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</si>
  <si>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</si>
  <si>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</si>
  <si>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</si>
  <si>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</si>
  <si>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</si>
  <si>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</si>
  <si>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</si>
  <si>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</si>
  <si>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</si>
  <si>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</si>
  <si>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</si>
  <si>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</si>
  <si>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</si>
  <si>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</si>
  <si>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</si>
  <si>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</si>
  <si>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</si>
  <si>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</si>
  <si>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</si>
  <si>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</si>
  <si>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</si>
  <si>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</si>
  <si>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</si>
  <si>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</si>
  <si>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</si>
  <si>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</si>
  <si>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</si>
  <si>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</si>
  <si>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</si>
  <si>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</si>
  <si>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</si>
  <si>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</si>
  <si>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</si>
  <si>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</si>
  <si>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</si>
  <si>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</si>
  <si>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</si>
  <si>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</si>
  <si>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</si>
  <si>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</si>
  <si>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</si>
  <si>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</si>
  <si>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</si>
  <si>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</si>
  <si>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</si>
  <si>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</si>
  <si>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</si>
  <si>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</si>
  <si>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</si>
  <si>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</si>
  <si>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</si>
  <si>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</si>
  <si>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</si>
  <si>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</si>
  <si>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</si>
  <si>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</si>
  <si>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</si>
  <si>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</si>
  <si>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</si>
  <si>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</si>
  <si>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</si>
  <si>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</si>
  <si>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</si>
  <si>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</si>
  <si>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</si>
  <si>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</si>
  <si>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</si>
  <si>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</si>
  <si>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</si>
  <si>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</si>
  <si>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</si>
  <si>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</si>
  <si>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</si>
  <si>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</si>
  <si>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</si>
  <si>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</si>
  <si>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</si>
  <si>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</si>
  <si>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</si>
  <si>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</si>
  <si>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</si>
  <si>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</si>
  <si>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</si>
  <si>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</si>
  <si>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</si>
  <si>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</si>
  <si>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</si>
  <si>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</si>
  <si>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</si>
  <si>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</si>
  <si>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</si>
  <si>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</si>
  <si>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</si>
  <si>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</si>
  <si>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</si>
  <si>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</si>
  <si>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</si>
  <si>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</si>
  <si>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</si>
  <si>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</si>
  <si>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</si>
  <si>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</si>
  <si>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</si>
  <si>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</si>
  <si>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</si>
  <si>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</si>
  <si>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</si>
  <si>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</si>
  <si>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</si>
  <si>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</si>
  <si>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</si>
  <si>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</si>
  <si>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</si>
  <si>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</si>
  <si>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</si>
  <si>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</si>
  <si>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</si>
  <si>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</si>
  <si>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</si>
  <si>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</si>
  <si>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</si>
  <si>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</si>
  <si>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</si>
  <si>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</si>
  <si>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</si>
  <si>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</si>
  <si>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</si>
  <si>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</si>
  <si>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</si>
  <si>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</si>
  <si>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</si>
  <si>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</si>
  <si>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</si>
  <si>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</si>
  <si>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</si>
  <si>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</si>
  <si>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</si>
  <si>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</si>
  <si>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</si>
  <si>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</si>
  <si>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</si>
  <si>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</si>
  <si>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</si>
  <si>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</si>
  <si>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</si>
  <si>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</si>
  <si>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</si>
  <si>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</si>
  <si>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</si>
  <si>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</si>
  <si>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</si>
  <si>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</si>
  <si>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</si>
  <si>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</si>
  <si>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</si>
  <si>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</si>
  <si>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</si>
  <si>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</si>
  <si>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</si>
  <si>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</si>
  <si>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</si>
  <si>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</si>
  <si>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</si>
  <si>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</si>
  <si>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</si>
  <si>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</si>
  <si>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</si>
  <si>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</si>
  <si>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</si>
  <si>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</si>
  <si>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</si>
  <si>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</si>
  <si>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</si>
  <si>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</si>
  <si>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</si>
  <si>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</si>
  <si>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</si>
  <si>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</si>
  <si>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</si>
  <si>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</si>
  <si>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</si>
  <si>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</si>
  <si>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</si>
  <si>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</si>
  <si>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</si>
  <si>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</si>
  <si>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</si>
  <si>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</si>
  <si>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</si>
  <si>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</si>
  <si>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</si>
  <si>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</si>
  <si>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</si>
  <si>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</si>
  <si>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</si>
  <si>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</si>
  <si>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</si>
  <si>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</si>
  <si>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</si>
  <si>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</si>
  <si>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</si>
  <si>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</si>
  <si>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</si>
  <si>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</si>
  <si>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</si>
  <si>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</si>
  <si>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</si>
  <si>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</si>
  <si>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</si>
  <si>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</si>
  <si>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</si>
  <si>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</si>
  <si>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</si>
  <si>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</si>
  <si>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</si>
  <si>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</si>
  <si>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</si>
  <si>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</si>
  <si>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</si>
  <si>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</si>
  <si>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</si>
  <si>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</si>
  <si>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</si>
  <si>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</si>
  <si>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</si>
  <si>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</si>
  <si>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</si>
  <si>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</si>
  <si>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</si>
  <si>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</si>
  <si>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</si>
  <si>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</si>
  <si>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</si>
  <si>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</si>
  <si>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</si>
  <si>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</si>
  <si>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</si>
  <si>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</si>
  <si>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</si>
  <si>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</si>
  <si>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</si>
  <si>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</si>
  <si>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</si>
  <si>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</si>
  <si>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</si>
  <si>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</si>
  <si>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</si>
  <si>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</si>
  <si>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</si>
  <si>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</si>
  <si>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</si>
  <si>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</si>
  <si>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</si>
  <si>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</si>
  <si>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</si>
  <si>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</si>
  <si>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</si>
  <si>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</si>
  <si>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</si>
  <si>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</si>
  <si>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</si>
  <si>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</si>
  <si>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</si>
  <si>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</si>
  <si>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</si>
  <si>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</si>
  <si>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</si>
  <si>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</si>
  <si>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</si>
  <si>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</si>
  <si>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</si>
  <si>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</si>
  <si>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</si>
  <si>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</si>
  <si>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</si>
  <si>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</si>
  <si>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</si>
  <si>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</si>
  <si>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</si>
  <si>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</si>
  <si>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</si>
  <si>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</si>
  <si>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</si>
  <si>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</si>
  <si>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</si>
  <si>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</si>
  <si>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</si>
  <si>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</si>
  <si>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</si>
  <si>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</si>
  <si>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</si>
  <si>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</si>
  <si>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</si>
  <si>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</si>
  <si>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</si>
  <si>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</si>
  <si>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</si>
  <si>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</si>
  <si>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</si>
  <si>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</si>
  <si>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</si>
  <si>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</si>
  <si>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</si>
  <si>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</si>
  <si>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</si>
  <si>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</si>
  <si>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</si>
  <si>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</si>
  <si>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</si>
  <si>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</si>
  <si>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</si>
  <si>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</si>
  <si>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</si>
  <si>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</si>
  <si>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</si>
  <si>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</si>
  <si>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</si>
  <si>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</si>
  <si>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</si>
  <si>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</si>
  <si>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</si>
  <si>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</si>
  <si>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</si>
  <si>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</si>
  <si>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</si>
  <si>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</si>
  <si>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</si>
  <si>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</si>
  <si>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</si>
  <si>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</si>
  <si>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</si>
  <si>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</si>
  <si>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</si>
  <si>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</si>
  <si>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</si>
  <si>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</si>
  <si>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</si>
  <si>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</si>
  <si>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</si>
  <si>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</si>
  <si>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</si>
  <si>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</si>
  <si>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</si>
  <si>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</si>
  <si>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</si>
  <si>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</si>
  <si>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</si>
  <si>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</si>
  <si>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</si>
  <si>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</si>
  <si>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</si>
  <si>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</si>
  <si>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</si>
  <si>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</si>
  <si>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</si>
  <si>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</si>
  <si>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</si>
  <si>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</si>
  <si>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</si>
  <si>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</si>
  <si>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</si>
  <si>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</si>
  <si>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</si>
  <si>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</si>
  <si>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</si>
  <si>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</si>
  <si>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</si>
  <si>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</si>
  <si>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</si>
  <si>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</si>
  <si>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</si>
  <si>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</si>
  <si>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</si>
  <si>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</si>
  <si>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</si>
  <si>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</si>
  <si>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</si>
  <si>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</si>
  <si>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</si>
  <si>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</si>
  <si>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</si>
  <si>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</si>
  <si>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</si>
  <si>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</si>
  <si>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</si>
  <si>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</si>
  <si>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</si>
  <si>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</si>
  <si>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</si>
  <si>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</si>
  <si>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</si>
  <si>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</si>
  <si>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</si>
  <si>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</si>
  <si>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</si>
  <si>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</si>
  <si>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</si>
  <si>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</si>
  <si>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</si>
  <si>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</si>
  <si>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</si>
  <si>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</si>
  <si>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</si>
  <si>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</si>
  <si>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</si>
  <si>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</si>
  <si>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</si>
  <si>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</si>
  <si>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</si>
  <si>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</si>
  <si>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</si>
  <si>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</si>
  <si>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</si>
  <si>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</si>
  <si>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</si>
  <si>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</si>
  <si>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</si>
  <si>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</si>
  <si>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</si>
  <si>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</si>
  <si>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</si>
  <si>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</si>
  <si>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</si>
  <si>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</si>
  <si>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</si>
  <si>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</si>
  <si>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</si>
  <si>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</si>
  <si>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</si>
  <si>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</si>
  <si>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</si>
  <si>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</si>
  <si>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</si>
  <si>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</si>
  <si>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</si>
  <si>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</si>
  <si>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</si>
  <si>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</si>
  <si>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</si>
  <si>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</si>
  <si>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</si>
  <si>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</si>
  <si>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</si>
  <si>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</si>
  <si>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</si>
  <si>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</si>
  <si>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</si>
  <si>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</si>
  <si>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</si>
  <si>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</si>
  <si>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</si>
  <si>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</si>
  <si>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</si>
  <si>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</si>
  <si>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</si>
  <si>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</si>
  <si>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</si>
  <si>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</si>
  <si>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</si>
  <si>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</si>
  <si>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</si>
  <si>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</si>
  <si>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</si>
  <si>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</si>
  <si>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</si>
  <si>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</si>
  <si>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</si>
  <si>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</si>
  <si>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</si>
  <si>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</si>
  <si>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</si>
  <si>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</si>
  <si>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</si>
  <si>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</si>
  <si>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</si>
  <si>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</si>
  <si>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</si>
  <si>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</si>
  <si>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</si>
  <si>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</si>
  <si>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</si>
  <si>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</si>
  <si>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</si>
  <si>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</si>
  <si>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</si>
  <si>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</si>
  <si>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</si>
  <si>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</si>
  <si>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</si>
  <si>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</si>
  <si>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</si>
  <si>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</si>
  <si>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</si>
  <si>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</si>
  <si>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</si>
  <si>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</si>
  <si>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</si>
  <si>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</si>
  <si>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</si>
  <si>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</si>
  <si>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</si>
  <si>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</si>
  <si>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</si>
  <si>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</si>
  <si>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</si>
  <si>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</si>
  <si>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</si>
  <si>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</si>
  <si>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</si>
  <si>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</si>
  <si>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</si>
  <si>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</si>
  <si>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</si>
  <si>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</si>
  <si>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</si>
  <si>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</si>
  <si>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</si>
  <si>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</si>
  <si>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</si>
  <si>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</si>
  <si>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</si>
  <si>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</si>
  <si>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</si>
  <si>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</si>
  <si>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</si>
  <si>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</si>
  <si>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</si>
  <si>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</si>
  <si>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</si>
  <si>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</si>
  <si>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</si>
  <si>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</si>
  <si>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</si>
  <si>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</si>
  <si>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</si>
  <si>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</si>
  <si>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</si>
  <si>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</si>
  <si>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</si>
  <si>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</si>
  <si>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</si>
  <si>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</si>
  <si>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</si>
  <si>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</si>
  <si>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</si>
  <si>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</si>
  <si>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</si>
  <si>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</si>
  <si>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</si>
  <si>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</si>
  <si>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</si>
  <si>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</si>
  <si>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</si>
  <si>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</si>
  <si>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</si>
  <si>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</si>
  <si>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</si>
  <si>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</si>
  <si>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</si>
  <si>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</si>
  <si>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</si>
  <si>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</si>
  <si>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</si>
  <si>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</si>
  <si>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</si>
  <si>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</si>
  <si>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</si>
  <si>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</si>
  <si>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</si>
  <si>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</si>
  <si>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</si>
  <si>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</si>
  <si>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</si>
  <si>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</si>
  <si>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</si>
  <si>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</si>
  <si>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</si>
  <si>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</si>
  <si>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</si>
  <si>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</si>
  <si>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</si>
  <si>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</si>
  <si>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</si>
  <si>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</si>
  <si>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</si>
  <si>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</si>
  <si>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</si>
  <si>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</si>
  <si>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</si>
  <si>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</si>
  <si>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</si>
  <si>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</si>
  <si>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</si>
  <si>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</si>
  <si>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</si>
  <si>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</si>
  <si>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</si>
  <si>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</si>
  <si>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</si>
  <si>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</si>
  <si>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</si>
  <si>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</si>
  <si>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</si>
  <si>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</si>
  <si>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</si>
  <si>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</si>
  <si>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</si>
  <si>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</si>
  <si>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</si>
  <si>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</si>
  <si>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</si>
  <si>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</si>
  <si>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</si>
  <si>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</si>
  <si>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</si>
  <si>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</si>
  <si>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</si>
  <si>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</si>
  <si>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</si>
  <si>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</si>
  <si>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</si>
  <si>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</si>
  <si>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</si>
  <si>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</si>
  <si>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</si>
  <si>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</si>
  <si>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</si>
  <si>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</si>
  <si>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</si>
  <si>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</si>
  <si>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</si>
  <si>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</si>
  <si>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</si>
  <si>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</si>
  <si>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</si>
  <si>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</si>
  <si>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</si>
  <si>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</si>
  <si>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</si>
  <si>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</si>
  <si>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</si>
  <si>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</si>
  <si>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</si>
  <si>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</si>
  <si>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</si>
  <si>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</si>
  <si>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</si>
  <si>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</si>
  <si>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</si>
  <si>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</si>
  <si>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</si>
  <si>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</si>
  <si>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</si>
  <si>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</si>
  <si>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</si>
  <si>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</si>
  <si>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</si>
  <si>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</si>
  <si>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</si>
  <si>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</si>
  <si>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</si>
  <si>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</si>
  <si>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</si>
  <si>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</si>
  <si>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</si>
  <si>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</si>
  <si>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</si>
  <si>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</si>
  <si>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</si>
  <si>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</si>
  <si>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</si>
  <si>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</si>
  <si>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</si>
  <si>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</si>
  <si>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</si>
  <si>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</si>
  <si>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</si>
  <si>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</si>
  <si>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</si>
  <si>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</si>
  <si>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</si>
  <si>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</si>
  <si>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</si>
  <si>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</si>
  <si>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</si>
  <si>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</si>
  <si>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</si>
  <si>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</si>
  <si>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</si>
  <si>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</si>
  <si>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</si>
  <si>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</si>
  <si>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</si>
  <si>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</si>
  <si>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</si>
  <si>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</si>
  <si>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</si>
  <si>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</si>
  <si>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</si>
  <si>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</si>
  <si>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</si>
  <si>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</si>
  <si>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</si>
  <si>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</si>
  <si>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</si>
  <si>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</si>
  <si>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</si>
  <si>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</si>
  <si>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</si>
  <si>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</si>
  <si>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</si>
  <si>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</si>
  <si>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</si>
  <si>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</si>
  <si>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</si>
  <si>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</si>
  <si>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</si>
  <si>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</si>
  <si>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</si>
  <si>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</si>
  <si>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</si>
  <si>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</si>
  <si>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</si>
  <si>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</si>
  <si>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</si>
  <si>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</si>
  <si>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</si>
  <si>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</si>
  <si>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</si>
  <si>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</si>
  <si>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</si>
  <si>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</si>
  <si>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</si>
  <si>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</si>
  <si>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</si>
  <si>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</si>
  <si>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</si>
  <si>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</si>
  <si>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</si>
  <si>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</si>
  <si>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</si>
  <si>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</si>
  <si>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</si>
  <si>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</si>
  <si>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</si>
  <si>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</si>
  <si>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</si>
  <si>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</si>
  <si>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</si>
  <si>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</si>
  <si>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</si>
  <si>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</si>
  <si>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</si>
  <si>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</si>
  <si>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</si>
  <si>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</si>
  <si>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</si>
  <si>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</si>
  <si>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</si>
  <si>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</si>
  <si>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</si>
  <si>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</si>
  <si>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</si>
  <si>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</si>
  <si>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</si>
  <si>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</si>
  <si>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</si>
  <si>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</si>
  <si>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</si>
  <si>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</si>
  <si>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</si>
  <si>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</si>
  <si>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</si>
  <si>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</si>
  <si>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</si>
  <si>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</si>
  <si>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</si>
  <si>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</si>
  <si>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</si>
  <si>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</si>
  <si>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</si>
  <si>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</si>
  <si>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</si>
  <si>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</si>
  <si>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</si>
  <si>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</si>
  <si>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</si>
  <si>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</si>
  <si>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</si>
  <si>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</si>
  <si>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</si>
  <si>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</si>
  <si>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</si>
  <si>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</si>
  <si>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</si>
  <si>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</si>
  <si>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</si>
  <si>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</si>
  <si>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</si>
  <si>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</si>
  <si>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</si>
  <si>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</si>
  <si>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</si>
  <si>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</si>
  <si>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</si>
  <si>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</si>
  <si>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</si>
  <si>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</si>
  <si>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</si>
  <si>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</si>
  <si>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</si>
  <si>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</si>
  <si>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</si>
  <si>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</si>
  <si>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</si>
  <si>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</si>
  <si>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</si>
  <si>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</si>
  <si>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</si>
  <si>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</si>
  <si>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</si>
  <si>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</si>
  <si>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</si>
  <si>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</si>
  <si>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</si>
  <si>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</si>
  <si>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</si>
  <si>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</si>
  <si>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</si>
  <si>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</si>
  <si>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</si>
  <si>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</si>
  <si>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</si>
  <si>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</si>
  <si>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</si>
  <si>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</si>
  <si>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</si>
  <si>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</si>
  <si>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</si>
  <si>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</si>
  <si>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</si>
  <si>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</si>
  <si>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</si>
  <si>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</si>
  <si>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</si>
  <si>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</si>
  <si>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</si>
  <si>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</si>
  <si>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</si>
  <si>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</si>
  <si>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</si>
  <si>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</si>
  <si>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</si>
  <si>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</si>
  <si>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</si>
  <si>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</si>
  <si>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</si>
  <si>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</si>
  <si>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</si>
  <si>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</si>
  <si>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</si>
  <si>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</si>
  <si>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</si>
  <si>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</si>
  <si>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</si>
  <si>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</si>
  <si>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</si>
  <si>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</si>
  <si>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</si>
  <si>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</si>
  <si>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</si>
  <si>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</si>
  <si>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</si>
  <si>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</si>
  <si>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</si>
  <si>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</si>
  <si>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</si>
  <si>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</si>
  <si>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</si>
  <si>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</si>
  <si>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</si>
  <si>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</si>
  <si>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</si>
  <si>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</si>
  <si>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</si>
  <si>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</si>
  <si>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</si>
  <si>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</si>
  <si>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</si>
  <si>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</si>
  <si>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</si>
  <si>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</si>
  <si>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</si>
  <si>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</si>
  <si>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</si>
  <si>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</si>
  <si>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</si>
  <si>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</si>
  <si>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</si>
  <si>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</si>
  <si>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</si>
  <si>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</si>
  <si>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</si>
  <si>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</si>
  <si>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</si>
  <si>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</si>
  <si>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</si>
  <si>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</si>
  <si>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</si>
  <si>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</si>
  <si>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</si>
  <si>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</si>
  <si>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</si>
  <si>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</si>
  <si>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</si>
  <si>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</si>
  <si>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</si>
  <si>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</si>
  <si>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</si>
  <si>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</si>
  <si>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</si>
  <si>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</si>
  <si>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</si>
  <si>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</si>
  <si>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</si>
  <si>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</si>
  <si>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</si>
  <si>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</si>
  <si>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</si>
  <si>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</si>
  <si>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</si>
  <si>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</si>
  <si>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</si>
  <si>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</si>
  <si>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</si>
  <si>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</si>
  <si>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</si>
  <si>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</si>
  <si>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</si>
  <si>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</si>
  <si>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</si>
  <si>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</si>
  <si>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</si>
  <si>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</si>
  <si>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</si>
  <si>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</si>
  <si>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</si>
  <si>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</si>
  <si>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</si>
  <si>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</si>
  <si>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</si>
  <si>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</si>
  <si>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</si>
  <si>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</si>
  <si>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</si>
  <si>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</si>
  <si>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</si>
  <si>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</si>
  <si>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</si>
  <si>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</si>
  <si>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</si>
  <si>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</si>
  <si>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</si>
  <si>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</si>
  <si>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</si>
  <si>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</si>
  <si>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</si>
  <si>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</si>
  <si>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</si>
  <si>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</si>
  <si>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</si>
  <si>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</si>
  <si>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</si>
  <si>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</si>
  <si>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</si>
  <si>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</si>
  <si>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</si>
  <si>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</si>
  <si>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</si>
  <si>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</si>
  <si>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</si>
  <si>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</si>
  <si>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</si>
  <si>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</si>
  <si>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</si>
  <si>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</si>
  <si>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</si>
  <si>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</si>
  <si>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</si>
  <si>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</si>
  <si>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</si>
  <si>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</si>
  <si>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</si>
  <si>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</si>
  <si>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</si>
  <si>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</si>
  <si>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</si>
  <si>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</si>
  <si>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</si>
  <si>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</si>
  <si>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</si>
  <si>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</si>
  <si>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</si>
  <si>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</si>
  <si>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</si>
  <si>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</si>
  <si>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</si>
  <si>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</si>
  <si>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</si>
  <si>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</si>
  <si>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</si>
  <si>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</si>
  <si>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</si>
  <si>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</si>
  <si>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</si>
  <si>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</si>
  <si>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</si>
  <si>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</si>
  <si>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</si>
  <si>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</si>
  <si>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</si>
  <si>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</si>
  <si>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</si>
  <si>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</si>
  <si>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</si>
  <si>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</si>
  <si>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</si>
  <si>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</si>
  <si>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</si>
  <si>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</si>
  <si>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</si>
  <si>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</si>
  <si>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</si>
  <si>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</si>
  <si>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</si>
  <si>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</si>
  <si>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</si>
  <si>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</si>
  <si>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</si>
  <si>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</si>
  <si>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</si>
  <si>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</si>
  <si>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</si>
  <si>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</si>
  <si>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</si>
  <si>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</si>
  <si>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</si>
  <si>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</si>
  <si>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</si>
  <si>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</si>
  <si>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</si>
  <si>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</si>
  <si>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</si>
  <si>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</si>
  <si>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</si>
  <si>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</si>
  <si>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</si>
  <si>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</si>
  <si>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</si>
  <si>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</si>
  <si>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</si>
  <si>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</si>
  <si>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</si>
  <si>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</si>
  <si>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</si>
  <si>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</si>
  <si>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</si>
  <si>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</si>
  <si>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</si>
  <si>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</si>
  <si>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</si>
  <si>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</si>
  <si>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</si>
  <si>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</si>
  <si>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</si>
  <si>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</si>
  <si>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</si>
  <si>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</si>
  <si>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</si>
  <si>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</si>
  <si>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</si>
  <si>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</si>
  <si>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</si>
  <si>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</si>
  <si>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</si>
  <si>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</si>
  <si>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</si>
  <si>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</si>
  <si>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</si>
  <si>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</si>
  <si>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</si>
  <si>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</si>
  <si>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</si>
  <si>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</si>
  <si>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</si>
  <si>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</si>
  <si>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</si>
  <si>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</si>
  <si>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</si>
  <si>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</si>
  <si>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</si>
  <si>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</si>
  <si>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</si>
  <si>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</si>
  <si>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</si>
  <si>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</si>
  <si>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</si>
  <si>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</si>
  <si>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</si>
  <si>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</si>
  <si>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</si>
  <si>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</si>
  <si>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</si>
  <si>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</si>
  <si>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</si>
  <si>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</si>
  <si>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</si>
  <si>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</si>
  <si>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</si>
  <si>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</si>
  <si>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</si>
  <si>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</si>
  <si>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</si>
  <si>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</si>
  <si>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</si>
  <si>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</si>
  <si>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</si>
  <si>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</si>
  <si>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</si>
  <si>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</si>
  <si>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</si>
  <si>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</si>
  <si>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</si>
  <si>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</si>
  <si>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</si>
  <si>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</si>
  <si>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</si>
  <si>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</si>
  <si>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</si>
  <si>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</si>
  <si>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</si>
  <si>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</si>
  <si>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</si>
  <si>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</si>
  <si>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</si>
  <si>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</si>
  <si>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</si>
  <si>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</si>
  <si>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</si>
  <si>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</si>
  <si>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</si>
  <si>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</si>
  <si>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</si>
  <si>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</si>
  <si>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</si>
  <si>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</si>
  <si>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</si>
  <si>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</si>
  <si>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</si>
  <si>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</si>
  <si>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</si>
  <si>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</si>
  <si>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</si>
  <si>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</si>
  <si>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</si>
  <si>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</si>
  <si>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</si>
  <si>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</si>
  <si>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</si>
  <si>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</si>
  <si>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</si>
  <si>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</si>
  <si>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</si>
  <si>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</si>
  <si>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</si>
  <si>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</si>
  <si>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</si>
  <si>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</si>
  <si>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</si>
  <si>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</si>
  <si>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</si>
  <si>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</si>
  <si>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</si>
  <si>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</si>
  <si>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</si>
  <si>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</si>
  <si>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</si>
  <si>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</si>
  <si>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</si>
  <si>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</si>
  <si>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</si>
  <si>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</si>
  <si>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</si>
  <si>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</si>
  <si>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</si>
  <si>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</si>
  <si>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</si>
  <si>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</si>
  <si>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</si>
  <si>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</si>
  <si>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</si>
  <si>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</si>
  <si>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</si>
  <si>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</si>
  <si>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</si>
  <si>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</si>
  <si>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</si>
  <si>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</si>
  <si>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</si>
  <si>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</si>
  <si>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</si>
  <si>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</si>
  <si>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</si>
  <si>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</si>
  <si>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</si>
  <si>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</si>
  <si>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</si>
  <si>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</si>
  <si>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</si>
  <si>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</si>
  <si>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</si>
  <si>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</si>
  <si>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</si>
  <si>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</si>
  <si>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</si>
  <si>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</si>
  <si>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</si>
  <si>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</si>
  <si>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</si>
  <si>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</si>
  <si>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</si>
  <si>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</si>
  <si>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</si>
  <si>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</si>
  <si>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</si>
  <si>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</si>
  <si>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</si>
  <si>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</si>
  <si>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</si>
  <si>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</si>
  <si>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</si>
  <si>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</si>
  <si>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</si>
  <si>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</si>
  <si>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</si>
  <si>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</si>
  <si>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</si>
  <si>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</si>
  <si>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</si>
  <si>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</si>
  <si>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</si>
  <si>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</si>
  <si>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</si>
  <si>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</si>
  <si>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</si>
  <si>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</si>
  <si>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</si>
  <si>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</si>
  <si>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</si>
  <si>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</si>
  <si>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</si>
  <si>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</si>
  <si>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</si>
  <si>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</si>
  <si>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</si>
  <si>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</si>
  <si>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</si>
  <si>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</si>
  <si>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</si>
  <si>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</si>
  <si>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</si>
  <si>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</si>
  <si>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</si>
  <si>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</si>
  <si>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</si>
  <si>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</si>
  <si>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</si>
  <si>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</si>
  <si>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</si>
  <si>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</si>
  <si>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</si>
  <si>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</si>
  <si>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</si>
  <si>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</si>
  <si>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</si>
  <si>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</si>
  <si>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</si>
  <si>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</si>
  <si>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</si>
  <si>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</si>
  <si>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</si>
  <si>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</si>
  <si>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</si>
  <si>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</si>
  <si>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</si>
  <si>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</si>
  <si>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</si>
  <si>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</si>
  <si>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</si>
  <si>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</si>
  <si>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</si>
  <si>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</si>
  <si>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</si>
  <si>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</si>
  <si>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</si>
  <si>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</si>
  <si>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</si>
  <si>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</si>
  <si>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</si>
  <si>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</si>
  <si>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</si>
  <si>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</si>
  <si>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</si>
  <si>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</si>
  <si>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</si>
  <si>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</si>
  <si>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</si>
  <si>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</si>
  <si>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</si>
  <si>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</si>
  <si>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</si>
  <si>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</si>
  <si>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</si>
  <si>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</si>
  <si>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</si>
  <si>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</si>
  <si>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</si>
  <si>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</si>
  <si>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</si>
  <si>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</si>
  <si>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</si>
  <si>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</si>
  <si>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</si>
  <si>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</si>
  <si>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</si>
  <si>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</si>
  <si>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</si>
  <si>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</si>
  <si>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</si>
  <si>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</si>
  <si>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</si>
  <si>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</si>
  <si>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</si>
  <si>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</si>
  <si>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</si>
  <si>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</si>
  <si>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</si>
  <si>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</si>
  <si>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</si>
  <si>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</si>
  <si>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</si>
  <si>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</si>
  <si>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</si>
  <si>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</si>
  <si>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</si>
  <si>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</si>
  <si>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</si>
  <si>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</si>
  <si>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</si>
  <si>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</si>
  <si>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</si>
  <si>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</si>
  <si>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</si>
  <si>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</si>
  <si>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</si>
  <si>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</si>
  <si>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</si>
  <si>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</si>
  <si>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</si>
  <si>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</si>
  <si>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</si>
  <si>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</si>
  <si>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</si>
  <si>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</si>
  <si>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</si>
  <si>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</si>
  <si>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</si>
  <si>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</si>
  <si>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</si>
  <si>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</si>
  <si>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</si>
  <si>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</si>
  <si>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</si>
  <si>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</si>
  <si>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</si>
  <si>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</si>
  <si>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</si>
  <si>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</si>
  <si>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</si>
  <si>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</si>
  <si>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</si>
  <si>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</si>
  <si>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</si>
  <si>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</si>
  <si>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</si>
  <si>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</si>
  <si>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</si>
  <si>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</si>
  <si>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</si>
  <si>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</si>
  <si>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</si>
  <si>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</si>
  <si>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</si>
  <si>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</si>
  <si>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</si>
  <si>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</si>
  <si>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</si>
  <si>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</si>
  <si>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</si>
  <si>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</si>
  <si>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</si>
  <si>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</si>
  <si>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</si>
  <si>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</si>
  <si>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</si>
  <si>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</si>
  <si>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</si>
  <si>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</si>
  <si>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</si>
  <si>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</si>
  <si>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</si>
  <si>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</si>
  <si>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</si>
  <si>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</si>
  <si>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</si>
  <si>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</si>
  <si>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</si>
  <si>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</si>
  <si>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</si>
  <si>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</si>
  <si>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</si>
  <si>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</si>
  <si>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</si>
  <si>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</si>
  <si>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</si>
  <si>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</si>
  <si>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</si>
  <si>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</si>
  <si>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</si>
  <si>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</si>
  <si>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</si>
  <si>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</si>
  <si>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</si>
  <si>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</si>
  <si>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</si>
  <si>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</si>
  <si>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</si>
  <si>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</si>
  <si>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</si>
  <si>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</si>
  <si>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</si>
  <si>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</si>
  <si>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</si>
  <si>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</si>
  <si>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</si>
  <si>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</si>
  <si>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</si>
  <si>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</si>
  <si>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</si>
  <si>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</si>
  <si>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</si>
  <si>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</si>
  <si>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</si>
  <si>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</si>
  <si>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</si>
  <si>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</si>
  <si>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</si>
  <si>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</si>
  <si>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</si>
  <si>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</si>
  <si>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</si>
  <si>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</si>
  <si>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</si>
  <si>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</si>
  <si>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</si>
  <si>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</si>
  <si>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</si>
  <si>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</si>
  <si>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</si>
  <si>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</si>
  <si>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</si>
  <si>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</si>
  <si>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</si>
  <si>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</si>
  <si>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</si>
  <si>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</si>
  <si>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</si>
  <si>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</si>
  <si>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</si>
  <si>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</si>
  <si>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</si>
  <si>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</si>
  <si>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</si>
  <si>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</si>
  <si>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</si>
  <si>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</si>
  <si>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</si>
  <si>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</si>
  <si>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</si>
  <si>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</si>
  <si>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</si>
  <si>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</si>
  <si>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</si>
  <si>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</si>
  <si>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</si>
  <si>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</si>
  <si>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</si>
  <si>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</si>
  <si>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</si>
  <si>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</si>
  <si>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</si>
  <si>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</si>
  <si>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</si>
  <si>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</si>
  <si>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</si>
  <si>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</si>
  <si>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</si>
  <si>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</si>
  <si>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</si>
  <si>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</si>
  <si>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</si>
  <si>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</si>
  <si>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</si>
  <si>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</si>
  <si>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</si>
  <si>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</si>
  <si>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</si>
  <si>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</si>
  <si>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</si>
  <si>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</si>
  <si>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</si>
  <si>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</si>
  <si>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</si>
  <si>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</si>
  <si>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</si>
  <si>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</si>
  <si>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</si>
  <si>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</si>
  <si>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</si>
  <si>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</si>
  <si>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</si>
  <si>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</si>
  <si>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</si>
  <si>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</si>
  <si>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</si>
  <si>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</si>
  <si>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</si>
  <si>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</si>
  <si>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</si>
  <si>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</si>
  <si>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</si>
  <si>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</si>
  <si>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</si>
  <si>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</si>
  <si>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</si>
  <si>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</si>
  <si>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</si>
  <si>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</si>
  <si>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</si>
  <si>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</si>
  <si>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</si>
  <si>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</si>
  <si>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</si>
  <si>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</si>
  <si>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</si>
  <si>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</si>
  <si>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</si>
  <si>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</si>
  <si>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</si>
  <si>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</si>
  <si>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</si>
  <si>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</si>
  <si>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</si>
  <si>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</si>
  <si>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</si>
  <si>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</si>
  <si>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</si>
  <si>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</si>
  <si>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</si>
  <si>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</si>
  <si>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</si>
  <si>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</si>
  <si>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</si>
  <si>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</si>
  <si>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</si>
  <si>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</si>
  <si>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</si>
  <si>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</si>
  <si>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</si>
  <si>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</si>
  <si>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</si>
  <si>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</si>
  <si>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</si>
  <si>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</si>
  <si>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</si>
  <si>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</si>
  <si>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</si>
  <si>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</si>
  <si>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</si>
  <si>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</si>
  <si>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</si>
  <si>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</si>
  <si>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</si>
  <si>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</si>
  <si>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</si>
  <si>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</si>
  <si>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</si>
  <si>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</si>
  <si>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</si>
  <si>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</si>
  <si>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</si>
  <si>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</si>
  <si>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</si>
  <si>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</si>
  <si>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</si>
  <si>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</si>
  <si>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</si>
  <si>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</si>
  <si>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</si>
  <si>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</si>
  <si>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</si>
  <si>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</si>
  <si>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</si>
  <si>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</si>
  <si>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</si>
  <si>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</si>
  <si>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</si>
  <si>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</si>
  <si>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</si>
  <si>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</si>
  <si>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</si>
  <si>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</si>
  <si>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</si>
  <si>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</si>
  <si>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</si>
  <si>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</si>
  <si>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</si>
  <si>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</si>
  <si>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</si>
  <si>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</si>
  <si>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</si>
  <si>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</si>
  <si>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</si>
  <si>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</si>
  <si>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</si>
  <si>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</si>
  <si>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</si>
  <si>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</si>
  <si>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</si>
  <si>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</si>
  <si>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</si>
  <si>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</si>
  <si>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</si>
  <si>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</si>
  <si>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</si>
  <si>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</si>
  <si>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</si>
  <si>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</si>
  <si>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</si>
  <si>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</si>
  <si>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</si>
  <si>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</si>
  <si>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</si>
  <si>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</si>
  <si>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</si>
  <si>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</si>
  <si>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</si>
  <si>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</si>
  <si>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</si>
  <si>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</si>
  <si>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</si>
  <si>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</si>
  <si>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</si>
  <si>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</si>
  <si>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</si>
  <si>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</si>
  <si>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</si>
  <si>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</si>
  <si>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</si>
  <si>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</si>
  <si>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</si>
  <si>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</si>
  <si>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</si>
  <si>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</si>
  <si>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</si>
  <si>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</si>
  <si>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</si>
  <si>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</si>
  <si>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</si>
  <si>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</si>
  <si>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</si>
  <si>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</si>
  <si>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</si>
  <si>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</si>
  <si>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</si>
  <si>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</si>
  <si>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</si>
  <si>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</si>
  <si>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</si>
  <si>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</si>
  <si>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</si>
  <si>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</si>
  <si>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</si>
  <si>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</si>
  <si>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</si>
  <si>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</si>
  <si>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</si>
  <si>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</si>
  <si>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</si>
  <si>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</si>
  <si>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</si>
  <si>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</si>
  <si>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</si>
  <si>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</si>
  <si>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</si>
  <si>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</si>
  <si>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</si>
  <si>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</si>
  <si>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</si>
  <si>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</si>
  <si>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</si>
  <si>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</si>
  <si>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</si>
  <si>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</si>
  <si>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</si>
  <si>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</si>
  <si>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</si>
  <si>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</si>
  <si>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</si>
  <si>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</si>
  <si>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</si>
  <si>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</si>
  <si>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</si>
  <si>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</si>
  <si>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</si>
  <si>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</si>
  <si>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</si>
  <si>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</si>
  <si>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</si>
  <si>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</si>
  <si>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</si>
  <si>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</si>
  <si>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</si>
  <si>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</si>
  <si>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</si>
  <si>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</si>
  <si>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</si>
  <si>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</si>
  <si>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</si>
  <si>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</si>
  <si>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</si>
  <si>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</si>
  <si>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</si>
  <si>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</si>
  <si>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</si>
  <si>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</si>
  <si>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</si>
  <si>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</si>
  <si>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</si>
  <si>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</si>
  <si>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</si>
  <si>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</si>
  <si>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</si>
  <si>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</si>
  <si>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</si>
  <si>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</si>
  <si>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</si>
  <si>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</si>
  <si>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</si>
  <si>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</si>
  <si>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</si>
  <si>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</si>
  <si>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</si>
  <si>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</si>
  <si>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</si>
  <si>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</si>
  <si>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</si>
  <si>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</si>
  <si>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</si>
  <si>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</si>
  <si>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</si>
  <si>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</si>
  <si>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</si>
  <si>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</si>
  <si>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</si>
  <si>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</si>
  <si>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</si>
  <si>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</si>
  <si>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</si>
  <si>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</si>
  <si>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</si>
  <si>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</si>
  <si>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</si>
  <si>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</si>
  <si>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</si>
  <si>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</si>
  <si>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</si>
  <si>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</si>
  <si>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</si>
  <si>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</si>
  <si>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</si>
  <si>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</si>
  <si>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</si>
  <si>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</si>
  <si>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</si>
  <si>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</si>
  <si>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</si>
  <si>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</si>
  <si>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</si>
  <si>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</si>
  <si>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</si>
  <si>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</si>
  <si>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</si>
  <si>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</si>
  <si>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</si>
  <si>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</si>
  <si>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</si>
  <si>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</si>
  <si>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</si>
  <si>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</si>
  <si>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</si>
  <si>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</si>
  <si>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</si>
  <si>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</si>
  <si>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</si>
  <si>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</si>
  <si>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</si>
  <si>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</si>
  <si>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</si>
  <si>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</si>
  <si>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</si>
  <si>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</si>
  <si>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</si>
  <si>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</si>
  <si>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</si>
  <si>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</si>
  <si>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</si>
  <si>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</si>
  <si>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</si>
  <si>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</si>
  <si>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</si>
  <si>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</si>
  <si>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</si>
  <si>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</si>
  <si>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</si>
  <si>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</si>
  <si>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</si>
  <si>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</si>
  <si>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</si>
  <si>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</si>
  <si>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</si>
  <si>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</si>
  <si>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</si>
  <si>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</si>
  <si>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</si>
  <si>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</si>
  <si>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</si>
  <si>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</si>
  <si>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</si>
  <si>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</si>
  <si>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</si>
  <si>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</si>
  <si>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</si>
  <si>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</si>
  <si>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</si>
  <si>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</si>
  <si>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</si>
  <si>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</si>
  <si>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</si>
  <si>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</si>
  <si>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</si>
  <si>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</si>
  <si>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</si>
  <si>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</si>
  <si>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</si>
  <si>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</si>
  <si>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</si>
  <si>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</si>
  <si>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</si>
  <si>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</si>
  <si>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</si>
  <si>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</si>
  <si>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</si>
  <si>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</si>
  <si>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</si>
  <si>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</si>
  <si>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</si>
  <si>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</si>
  <si>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</si>
  <si>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</si>
  <si>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</si>
  <si>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</si>
  <si>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</si>
  <si>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</si>
  <si>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</si>
  <si>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</si>
  <si>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</si>
  <si>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</si>
  <si>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</si>
  <si>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</si>
  <si>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</si>
  <si>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</si>
  <si>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</si>
  <si>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</si>
  <si>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</si>
  <si>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</si>
  <si>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</si>
  <si>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</si>
  <si>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</si>
  <si>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</si>
  <si>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</si>
  <si>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</si>
  <si>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</si>
  <si>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</si>
  <si>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</si>
  <si>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</si>
  <si>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</si>
  <si>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</si>
  <si>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</si>
  <si>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</si>
  <si>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</si>
  <si>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</si>
  <si>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</si>
  <si>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</si>
  <si>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</si>
  <si>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</si>
  <si>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</si>
  <si>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</si>
  <si>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</si>
  <si>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</si>
  <si>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</si>
  <si>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</si>
  <si>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</si>
  <si>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</si>
  <si>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</si>
  <si>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</si>
  <si>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</si>
  <si>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</si>
  <si>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</si>
  <si>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</si>
  <si>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</si>
  <si>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</si>
  <si>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</si>
  <si>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</si>
  <si>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</si>
  <si>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</si>
  <si>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</si>
  <si>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</si>
  <si>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</si>
  <si>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</si>
  <si>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</si>
  <si>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</si>
  <si>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</si>
  <si>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</si>
  <si>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</si>
  <si>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</si>
  <si>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</si>
  <si>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</si>
  <si>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</si>
  <si>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</si>
  <si>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</si>
  <si>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</si>
  <si>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</si>
  <si>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</si>
  <si>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</si>
  <si>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</si>
  <si>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</si>
  <si>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</si>
  <si>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</si>
  <si>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</si>
  <si>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</si>
  <si>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</si>
  <si>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</si>
  <si>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</si>
  <si>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</si>
  <si>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</si>
  <si>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</si>
  <si>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</si>
  <si>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</si>
  <si>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</si>
  <si>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</si>
  <si>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</si>
  <si>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</si>
  <si>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</si>
  <si>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</si>
  <si>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</si>
  <si>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</si>
  <si>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</si>
  <si>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</si>
  <si>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</si>
  <si>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</si>
  <si>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</si>
  <si>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</si>
  <si>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</si>
  <si>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</si>
  <si>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</si>
  <si>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</si>
  <si>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</si>
  <si>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</si>
  <si>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</si>
  <si>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</si>
  <si>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</si>
  <si>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</si>
  <si>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</si>
  <si>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</si>
  <si>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</si>
  <si>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</si>
  <si>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</si>
  <si>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</si>
  <si>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</si>
  <si>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</si>
  <si>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</si>
  <si>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</si>
  <si>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</si>
  <si>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</si>
  <si>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</si>
  <si>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</si>
  <si>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</si>
  <si>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</si>
  <si>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</si>
  <si>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</si>
  <si>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</si>
  <si>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</si>
  <si>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</si>
  <si>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</si>
  <si>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</si>
  <si>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</si>
  <si>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</si>
  <si>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</si>
  <si>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</si>
  <si>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</si>
  <si>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</si>
  <si>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</si>
  <si>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</si>
  <si>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</si>
  <si>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</si>
  <si>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</si>
  <si>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</si>
  <si>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</si>
  <si>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</si>
  <si>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</si>
  <si>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</si>
  <si>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</si>
  <si>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</si>
  <si>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</si>
  <si>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</si>
  <si>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</si>
  <si>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</si>
  <si>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</si>
  <si>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</si>
  <si>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</si>
  <si>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</si>
  <si>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</si>
  <si>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</si>
  <si>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</si>
  <si>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</si>
  <si>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</si>
  <si>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</si>
  <si>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</si>
  <si>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</si>
  <si>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</si>
  <si>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</si>
  <si>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</si>
  <si>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</si>
  <si>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</si>
  <si>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</si>
  <si>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</si>
  <si>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</si>
  <si>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</si>
  <si>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</si>
  <si>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</si>
  <si>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</si>
  <si>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</si>
  <si>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</si>
  <si>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</si>
  <si>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</si>
  <si>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</si>
  <si>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</si>
  <si>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</si>
  <si>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</si>
  <si>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</si>
  <si>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</si>
  <si>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</si>
  <si>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</si>
  <si>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</si>
  <si>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</si>
  <si>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</si>
  <si>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</si>
  <si>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</si>
  <si>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</si>
  <si>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</si>
  <si>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</si>
  <si>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</si>
  <si>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</si>
  <si>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</si>
  <si>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</si>
  <si>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</si>
  <si>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</si>
  <si>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</si>
  <si>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</si>
  <si>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</si>
  <si>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</si>
  <si>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</si>
  <si>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</si>
  <si>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</si>
  <si>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</si>
  <si>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</si>
  <si>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</si>
  <si>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</si>
  <si>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</si>
  <si>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</si>
  <si>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</si>
  <si>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</si>
  <si>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</si>
  <si>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</si>
  <si>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</si>
  <si>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</si>
  <si>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</si>
  <si>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</si>
  <si>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</si>
  <si>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</si>
  <si>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</si>
  <si>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</si>
  <si>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</si>
  <si>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</si>
  <si>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</si>
  <si>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</si>
  <si>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</si>
  <si>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</si>
  <si>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</si>
  <si>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</si>
  <si>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</si>
  <si>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</si>
  <si>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</si>
  <si>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</si>
  <si>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</si>
  <si>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</si>
  <si>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</si>
  <si>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</si>
  <si>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</si>
  <si>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</si>
  <si>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</si>
  <si>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</si>
  <si>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</si>
  <si>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</si>
  <si>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</si>
  <si>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</si>
  <si>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</si>
  <si>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</si>
  <si>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</si>
  <si>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</si>
  <si>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</si>
  <si>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</si>
  <si>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</si>
  <si>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</si>
  <si>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</si>
  <si>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</si>
  <si>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</si>
  <si>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</si>
  <si>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</si>
  <si>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</si>
  <si>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</si>
  <si>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</si>
  <si>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</si>
  <si>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</si>
  <si>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</si>
  <si>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</si>
  <si>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</si>
  <si>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</si>
  <si>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</si>
  <si>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</si>
  <si>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</si>
  <si>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</si>
  <si>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</si>
  <si>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</si>
  <si>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</si>
  <si>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</si>
  <si>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</si>
  <si>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</si>
  <si>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</si>
  <si>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</si>
  <si>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</si>
  <si>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</si>
  <si>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</si>
  <si>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</si>
  <si>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</si>
  <si>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</si>
  <si>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</si>
  <si>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</si>
  <si>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</si>
  <si>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</si>
  <si>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</si>
  <si>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</si>
  <si>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</si>
  <si>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</si>
  <si>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</si>
  <si>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</si>
  <si>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</si>
  <si>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</si>
  <si>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</si>
  <si>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</si>
  <si>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</si>
  <si>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</si>
  <si>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</si>
  <si>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</si>
  <si>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</si>
  <si>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</si>
  <si>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</si>
  <si>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</si>
  <si>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</si>
  <si>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</si>
  <si>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</si>
  <si>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</si>
  <si>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</si>
  <si>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</si>
  <si>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</si>
  <si>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</si>
  <si>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</si>
  <si>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</si>
  <si>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</si>
  <si>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</si>
  <si>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</si>
  <si>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</si>
  <si>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</si>
  <si>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</si>
  <si>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</si>
  <si>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</si>
  <si>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</si>
  <si>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</si>
  <si>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</si>
  <si>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</si>
  <si>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</si>
  <si>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</si>
  <si>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</si>
  <si>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</si>
  <si>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</si>
  <si>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</si>
  <si>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</si>
  <si>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</si>
  <si>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</si>
  <si>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</si>
  <si>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</si>
  <si>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</si>
  <si>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</si>
  <si>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</si>
  <si>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</si>
  <si>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</si>
  <si>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</si>
  <si>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</si>
  <si>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</si>
  <si>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</si>
  <si>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</si>
  <si>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</si>
  <si>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</si>
  <si>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</si>
  <si>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</si>
  <si>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</si>
  <si>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</si>
  <si>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</si>
  <si>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</si>
  <si>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</si>
  <si>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</si>
  <si>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</si>
  <si>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</si>
  <si>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</si>
  <si>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</si>
  <si>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</si>
  <si>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</si>
  <si>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</si>
  <si>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</si>
  <si>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</si>
  <si>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</si>
  <si>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</si>
  <si>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</si>
  <si>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</si>
  <si>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</si>
  <si>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</si>
  <si>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</si>
  <si>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</si>
  <si>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</si>
  <si>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</si>
  <si>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</si>
  <si>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</si>
  <si>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</si>
  <si>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</si>
  <si>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</si>
  <si>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</si>
  <si>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</si>
  <si>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</si>
  <si>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</si>
  <si>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</si>
  <si>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</si>
  <si>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</si>
  <si>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</si>
  <si>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</si>
  <si>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</si>
  <si>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</si>
  <si>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</si>
  <si>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</si>
  <si>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</si>
  <si>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</si>
  <si>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</si>
  <si>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</si>
  <si>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</si>
  <si>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</si>
  <si>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</si>
  <si>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</si>
  <si>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</si>
  <si>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</si>
  <si>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</si>
  <si>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</si>
  <si>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</si>
  <si>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</si>
  <si>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</si>
  <si>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</si>
  <si>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</si>
  <si>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</si>
  <si>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</si>
  <si>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</si>
  <si>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</si>
  <si>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</si>
  <si>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</si>
  <si>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</si>
  <si>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</si>
  <si>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</si>
  <si>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</si>
  <si>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</si>
  <si>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</si>
  <si>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</si>
  <si>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</si>
  <si>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</si>
  <si>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</si>
  <si>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</si>
  <si>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</si>
  <si>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</si>
  <si>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</si>
  <si>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</si>
  <si>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</si>
  <si>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</si>
  <si>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</si>
  <si>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</si>
  <si>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</si>
  <si>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</si>
  <si>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</si>
  <si>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</si>
  <si>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</si>
  <si>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</si>
  <si>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</si>
  <si>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</si>
  <si>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</si>
  <si>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</si>
  <si>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</si>
  <si>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</si>
  <si>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</si>
  <si>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</si>
  <si>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</si>
  <si>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</si>
  <si>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</si>
  <si>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</si>
  <si>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</si>
  <si>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</si>
  <si>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</si>
  <si>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</si>
  <si>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</si>
  <si>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</si>
  <si>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</si>
  <si>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</si>
  <si>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</si>
  <si>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</si>
  <si>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</si>
  <si>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</si>
  <si>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</si>
  <si>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</si>
  <si>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</si>
  <si>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</si>
  <si>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</si>
  <si>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</si>
  <si>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</si>
  <si>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</si>
  <si>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</si>
  <si>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</si>
  <si>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</si>
  <si>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</si>
  <si>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</si>
  <si>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</si>
  <si>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</si>
  <si>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</si>
  <si>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</si>
  <si>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</si>
  <si>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</si>
  <si>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</si>
  <si>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</si>
  <si>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</si>
  <si>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</si>
  <si>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</si>
  <si>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</si>
  <si>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</si>
  <si>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</si>
  <si>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</si>
  <si>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</si>
  <si>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</si>
  <si>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</si>
  <si>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</si>
  <si>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</si>
  <si>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</si>
  <si>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</si>
  <si>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</si>
  <si>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</si>
  <si>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</si>
  <si>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</si>
  <si>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</si>
  <si>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</si>
  <si>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</si>
  <si>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</si>
  <si>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</si>
  <si>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</si>
  <si>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</si>
  <si>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</si>
  <si>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</si>
  <si>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</si>
  <si>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</si>
  <si>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</si>
  <si>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</si>
  <si>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</si>
  <si>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</si>
  <si>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</si>
  <si>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</si>
  <si>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</si>
  <si>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</si>
  <si>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</si>
  <si>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</si>
  <si>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</si>
  <si>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</si>
  <si>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</si>
  <si>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</si>
  <si>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</si>
  <si>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</si>
  <si>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</si>
  <si>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</si>
  <si>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</si>
  <si>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</si>
  <si>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</si>
  <si>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</si>
  <si>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</si>
  <si>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</si>
  <si>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</si>
  <si>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</si>
  <si>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</si>
  <si>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</si>
  <si>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</si>
  <si>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</si>
  <si>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</si>
  <si>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</si>
  <si>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</si>
  <si>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</si>
  <si>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</si>
  <si>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</si>
  <si>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</si>
  <si>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</si>
  <si>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</si>
  <si>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</si>
  <si>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</si>
  <si>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</si>
  <si>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</si>
  <si>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</si>
  <si>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</si>
  <si>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</si>
  <si>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</si>
  <si>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</si>
  <si>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</si>
  <si>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</si>
  <si>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</si>
  <si>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</si>
  <si>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</si>
  <si>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</si>
  <si>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</si>
  <si>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</si>
  <si>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</si>
  <si>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</si>
  <si>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</si>
  <si>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</si>
  <si>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</si>
  <si>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</si>
  <si>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</si>
  <si>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</si>
  <si>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</si>
  <si>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</si>
  <si>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</si>
  <si>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</si>
  <si>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</si>
  <si>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</si>
  <si>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</si>
  <si>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</si>
  <si>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</si>
  <si>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</si>
  <si>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</si>
  <si>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</si>
  <si>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</si>
  <si>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</si>
  <si>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</si>
  <si>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</si>
  <si>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</si>
  <si>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</si>
  <si>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</si>
  <si>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</si>
  <si>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</si>
  <si>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</si>
  <si>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</si>
  <si>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</si>
  <si>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</si>
  <si>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</si>
  <si>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</si>
  <si>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</si>
  <si>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</si>
  <si>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</si>
  <si>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</si>
  <si>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</si>
  <si>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</si>
  <si>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</si>
  <si>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</si>
  <si>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</si>
  <si>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</si>
  <si>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</si>
  <si>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</si>
  <si>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</si>
  <si>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</si>
  <si>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</si>
  <si>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</si>
  <si>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</si>
  <si>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</si>
  <si>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</si>
  <si>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</si>
  <si>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</si>
  <si>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</si>
  <si>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</si>
  <si>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</si>
  <si>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</si>
  <si>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</si>
  <si>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</si>
  <si>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</si>
  <si>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</si>
  <si>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</si>
  <si>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</si>
  <si>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</si>
  <si>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</si>
  <si>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</si>
  <si>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</si>
  <si>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</si>
  <si>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</si>
  <si>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</si>
  <si>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</si>
  <si>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</si>
  <si>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</si>
  <si>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</si>
  <si>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</si>
  <si>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</si>
  <si>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</si>
  <si>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</si>
  <si>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</si>
  <si>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</si>
  <si>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</si>
  <si>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</si>
  <si>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</si>
  <si>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</si>
  <si>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</si>
  <si>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</si>
  <si>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</si>
  <si>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</si>
  <si>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</si>
  <si>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</si>
  <si>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</si>
  <si>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</si>
  <si>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</si>
  <si>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</si>
  <si>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</si>
  <si>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</si>
  <si>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</si>
  <si>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</si>
  <si>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</si>
  <si>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</si>
  <si>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</si>
  <si>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</si>
  <si>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</si>
  <si>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</si>
  <si>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</si>
  <si>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</si>
  <si>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</si>
  <si>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</si>
  <si>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</si>
  <si>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</si>
  <si>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</si>
  <si>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</si>
  <si>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</si>
  <si>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</si>
  <si>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</si>
  <si>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</si>
  <si>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</si>
  <si>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</si>
  <si>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</si>
  <si>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</si>
  <si>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</si>
  <si>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</si>
  <si>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</si>
  <si>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</si>
  <si>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</si>
  <si>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</si>
  <si>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</si>
  <si>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</si>
  <si>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</si>
  <si>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</si>
  <si>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</si>
  <si>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</si>
  <si>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</si>
  <si>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</si>
  <si>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</si>
  <si>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</si>
  <si>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</si>
  <si>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</si>
  <si>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</si>
  <si>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</si>
  <si>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</si>
  <si>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</si>
  <si>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</si>
  <si>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</si>
  <si>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</si>
  <si>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</si>
  <si>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</si>
  <si>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</si>
  <si>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</si>
  <si>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</si>
  <si>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</si>
  <si>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</si>
  <si>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</si>
  <si>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</si>
  <si>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</si>
  <si>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</si>
  <si>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</si>
  <si>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</si>
  <si>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</si>
  <si>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</si>
  <si>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</si>
  <si>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</si>
  <si>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</si>
  <si>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</si>
  <si>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</si>
  <si>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</si>
  <si>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</si>
  <si>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</si>
  <si>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</si>
  <si>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</si>
  <si>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</si>
  <si>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</si>
  <si>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</si>
  <si>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</si>
  <si>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</si>
  <si>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</si>
  <si>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</si>
  <si>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</si>
  <si>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</si>
  <si>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</si>
  <si>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</si>
  <si>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</si>
  <si>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</si>
  <si>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</si>
  <si>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</si>
  <si>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</si>
  <si>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</si>
  <si>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</si>
  <si>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</si>
  <si>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</si>
  <si>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</si>
  <si>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</si>
  <si>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</si>
  <si>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</si>
  <si>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</si>
  <si>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</si>
  <si>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</si>
  <si>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</si>
  <si>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</si>
  <si>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</si>
  <si>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</si>
  <si>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</si>
  <si>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</si>
  <si>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</si>
  <si>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</si>
  <si>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</si>
  <si>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</si>
  <si>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</si>
  <si>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</si>
  <si>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</si>
  <si>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</si>
  <si>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</si>
  <si>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</si>
  <si>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</si>
  <si>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</si>
  <si>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</si>
  <si>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</si>
  <si>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</si>
  <si>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</si>
  <si>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</si>
  <si>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</si>
  <si>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</si>
  <si>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</si>
  <si>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</si>
  <si>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</si>
  <si>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</si>
  <si>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</si>
  <si>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</si>
  <si>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</si>
  <si>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</si>
  <si>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</si>
  <si>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</si>
  <si>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</si>
  <si>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</si>
  <si>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</si>
  <si>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</si>
  <si>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</si>
  <si>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</si>
  <si>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</si>
  <si>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</si>
  <si>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</si>
  <si>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</si>
  <si>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</si>
  <si>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</si>
  <si>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</si>
  <si>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</si>
  <si>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</si>
  <si>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</si>
  <si>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</si>
  <si>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</si>
  <si>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</si>
  <si>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</si>
  <si>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</si>
  <si>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</si>
  <si>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</si>
  <si>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</si>
  <si>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</si>
  <si>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</si>
  <si>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</si>
  <si>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</si>
  <si>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</si>
  <si>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</si>
  <si>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</si>
  <si>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</si>
  <si>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</si>
  <si>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</si>
  <si>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</si>
  <si>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</si>
  <si>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</si>
  <si>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</si>
  <si>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</si>
  <si>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</si>
  <si>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</si>
  <si>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</si>
  <si>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</si>
  <si>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</si>
  <si>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</si>
  <si>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</si>
  <si>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</si>
  <si>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</si>
  <si>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</si>
  <si>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</si>
  <si>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</si>
  <si>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</si>
  <si>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</si>
  <si>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</si>
  <si>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</si>
  <si>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</si>
  <si>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</si>
  <si>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</si>
  <si>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</si>
  <si>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</si>
  <si>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</si>
  <si>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</si>
  <si>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</si>
  <si>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</si>
  <si>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</si>
  <si>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</si>
  <si>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</si>
  <si>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</si>
  <si>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</si>
  <si>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</si>
  <si>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</si>
  <si>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</si>
  <si>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</si>
  <si>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</si>
  <si>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</si>
  <si>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</si>
  <si>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</si>
  <si>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</si>
  <si>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</si>
  <si>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</si>
  <si>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</si>
  <si>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</si>
  <si>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</si>
  <si>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</si>
  <si>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</si>
  <si>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</si>
  <si>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</si>
  <si>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</si>
  <si>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</si>
  <si>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</si>
  <si>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</si>
  <si>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</si>
  <si>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</si>
  <si>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</si>
  <si>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</si>
  <si>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</si>
  <si>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</si>
  <si>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</si>
  <si>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</si>
  <si>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</si>
  <si>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</si>
  <si>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</si>
  <si>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</si>
  <si>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</si>
  <si>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</si>
  <si>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</si>
  <si>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</si>
  <si>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</si>
  <si>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</si>
  <si>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</si>
  <si>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</si>
  <si>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</si>
  <si>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</si>
  <si>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</si>
  <si>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</si>
  <si>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</si>
  <si>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</si>
  <si>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</si>
  <si>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</si>
  <si>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</si>
  <si>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</si>
  <si>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</si>
  <si>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</si>
  <si>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</si>
  <si>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</si>
  <si>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</si>
  <si>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</si>
  <si>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</si>
  <si>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</si>
  <si>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</si>
  <si>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</si>
  <si>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</si>
  <si>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</si>
  <si>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</si>
  <si>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</si>
  <si>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</si>
  <si>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</si>
  <si>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</si>
  <si>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</si>
  <si>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</si>
  <si>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</si>
  <si>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</si>
  <si>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</si>
  <si>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</si>
  <si>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</si>
  <si>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</si>
  <si>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</si>
  <si>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</si>
  <si>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</si>
  <si>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</si>
  <si>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</si>
  <si>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</si>
  <si>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</si>
  <si>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</si>
  <si>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</si>
  <si>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</si>
  <si>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</si>
  <si>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</si>
  <si>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</si>
  <si>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</si>
  <si>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</si>
  <si>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</si>
  <si>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</si>
  <si>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</si>
  <si>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</si>
  <si>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</si>
  <si>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</si>
  <si>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</si>
  <si>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</si>
  <si>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</si>
  <si>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</si>
  <si>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</si>
  <si>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</si>
  <si>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</si>
  <si>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</si>
  <si>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</si>
  <si>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</si>
  <si>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</si>
  <si>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</si>
  <si>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</si>
  <si>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</si>
  <si>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</si>
  <si>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</si>
  <si>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</si>
  <si>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</si>
  <si>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</si>
  <si>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</si>
  <si>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</si>
  <si>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</si>
  <si>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</si>
  <si>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</si>
  <si>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</si>
  <si>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</si>
  <si>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</si>
  <si>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</si>
  <si>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</si>
  <si>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</si>
  <si>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</si>
  <si>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</si>
  <si>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</si>
  <si>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</si>
  <si>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</si>
  <si>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</si>
  <si>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</si>
  <si>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</si>
  <si>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</si>
  <si>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</si>
  <si>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</si>
  <si>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</si>
  <si>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</si>
  <si>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</si>
  <si>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</si>
  <si>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</si>
  <si>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</si>
  <si>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</si>
  <si>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</si>
  <si>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</si>
  <si>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</si>
  <si>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</si>
  <si>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</si>
  <si>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</si>
  <si>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</si>
  <si>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</si>
  <si>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</si>
  <si>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</si>
  <si>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</si>
  <si>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</si>
  <si>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</si>
  <si>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</si>
  <si>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</si>
  <si>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</si>
  <si>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</si>
  <si>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</si>
  <si>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</si>
  <si>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</si>
  <si>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</si>
  <si>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</si>
  <si>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</si>
  <si>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</si>
  <si>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</si>
  <si>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</si>
  <si>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</si>
  <si>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</si>
  <si>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</si>
  <si>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</si>
  <si>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</si>
  <si>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</si>
  <si>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</si>
  <si>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</si>
  <si>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</si>
  <si>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</si>
  <si>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</si>
  <si>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</si>
  <si>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</si>
  <si>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</si>
  <si>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</si>
  <si>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</si>
  <si>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</si>
  <si>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</si>
  <si>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</si>
  <si>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</si>
  <si>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</si>
  <si>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</si>
  <si>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</si>
  <si>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</si>
  <si>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</si>
  <si>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</si>
  <si>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</si>
  <si>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</si>
  <si>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</si>
  <si>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</si>
  <si>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</si>
  <si>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</si>
  <si>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</si>
  <si>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</si>
  <si>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</si>
  <si>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</si>
  <si>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</si>
  <si>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</si>
  <si>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</si>
  <si>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</si>
  <si>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</si>
  <si>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</si>
  <si>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</si>
  <si>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</si>
  <si>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</si>
  <si>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</si>
  <si>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</si>
  <si>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</si>
  <si>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</si>
  <si>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</si>
  <si>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</si>
  <si>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</si>
  <si>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</si>
  <si>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</si>
  <si>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</si>
  <si>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</si>
  <si>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</si>
  <si>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</si>
  <si>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</si>
  <si>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</si>
  <si>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</si>
  <si>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</si>
  <si>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</si>
  <si>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</si>
  <si>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</si>
  <si>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</si>
  <si>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</si>
  <si>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</si>
  <si>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</si>
  <si>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</si>
  <si>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</si>
  <si>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</si>
  <si>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</si>
  <si>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</si>
  <si>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</si>
  <si>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</si>
  <si>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</si>
  <si>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</si>
  <si>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</si>
  <si>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</si>
  <si>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</si>
  <si>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</si>
  <si>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</si>
  <si>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</si>
  <si>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</si>
  <si>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</si>
  <si>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</si>
  <si>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</si>
  <si>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</si>
  <si>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</si>
  <si>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</si>
  <si>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</si>
  <si>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</si>
  <si>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</si>
  <si>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</si>
  <si>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</si>
  <si>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</si>
  <si>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</si>
  <si>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</si>
  <si>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</si>
  <si>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</si>
  <si>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</si>
  <si>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</si>
  <si>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</si>
  <si>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</si>
  <si>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</si>
  <si>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</si>
  <si>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</si>
  <si>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</si>
  <si>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</si>
  <si>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</si>
  <si>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</si>
  <si>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</si>
  <si>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</si>
  <si>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</si>
  <si>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</si>
  <si>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</si>
  <si>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</si>
  <si>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</si>
  <si>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</si>
  <si>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</si>
  <si>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</si>
  <si>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</si>
  <si>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</si>
  <si>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</si>
  <si>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</si>
  <si>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</si>
  <si>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</si>
  <si>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</si>
  <si>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</si>
  <si>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</si>
  <si>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</si>
  <si>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</si>
  <si>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</si>
  <si>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</si>
  <si>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</si>
  <si>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</si>
  <si>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</si>
  <si>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</si>
  <si>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</si>
  <si>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</si>
  <si>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</si>
  <si>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</si>
  <si>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</si>
  <si>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</si>
  <si>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</si>
  <si>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</si>
  <si>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</si>
  <si>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</si>
  <si>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</si>
  <si>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</si>
  <si>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</si>
  <si>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</si>
  <si>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</si>
  <si>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</si>
  <si>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</si>
  <si>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</si>
  <si>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</si>
  <si>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</si>
  <si>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</si>
  <si>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</si>
  <si>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</si>
  <si>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</si>
  <si>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</si>
  <si>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</si>
  <si>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</si>
  <si>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</si>
  <si>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</si>
  <si>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</si>
  <si>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</si>
  <si>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</si>
  <si>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</si>
  <si>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</si>
  <si>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</si>
  <si>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</si>
  <si>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</si>
  <si>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</si>
  <si>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</si>
  <si>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</si>
  <si>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</si>
  <si>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</si>
  <si>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</si>
  <si>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</si>
  <si>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</si>
  <si>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</si>
  <si>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</si>
  <si>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</si>
  <si>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</si>
  <si>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</si>
  <si>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</si>
  <si>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</si>
  <si>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</si>
  <si>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</si>
  <si>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</si>
  <si>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</si>
  <si>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</si>
  <si>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</si>
  <si>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</si>
  <si>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</si>
  <si>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</si>
  <si>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</si>
  <si>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</si>
  <si>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</si>
  <si>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</si>
  <si>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</si>
  <si>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</si>
  <si>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</si>
  <si>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</si>
  <si>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</si>
  <si>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</si>
  <si>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</si>
  <si>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</si>
  <si>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</si>
  <si>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</si>
  <si>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</si>
  <si>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</si>
  <si>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</si>
  <si>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</si>
  <si>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</si>
  <si>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</si>
  <si>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</si>
  <si>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</si>
  <si>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</si>
  <si>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</si>
  <si>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</si>
  <si>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</si>
  <si>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</si>
  <si>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</si>
  <si>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</si>
  <si>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</si>
  <si>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</si>
  <si>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</si>
  <si>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</si>
  <si>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</si>
  <si>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</si>
  <si>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</si>
  <si>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</si>
  <si>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</si>
  <si>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</si>
  <si>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</si>
  <si>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</si>
  <si>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</si>
  <si>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</si>
  <si>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</si>
  <si>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</si>
  <si>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</si>
  <si>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</si>
  <si>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</si>
  <si>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</si>
  <si>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</si>
  <si>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</si>
  <si>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</si>
  <si>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</si>
  <si>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</si>
  <si>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</si>
  <si>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</si>
  <si>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</si>
  <si>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</si>
  <si>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</si>
  <si>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</si>
  <si>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</si>
  <si>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</si>
  <si>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</si>
  <si>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</si>
  <si>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</si>
  <si>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</si>
  <si>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</si>
  <si>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</si>
  <si>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</si>
  <si>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</si>
  <si>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</si>
  <si>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</si>
  <si>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</si>
  <si>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</si>
  <si>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</si>
  <si>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</si>
  <si>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</si>
  <si>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</si>
  <si>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</si>
  <si>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</si>
  <si>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</si>
  <si>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</si>
  <si>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</si>
  <si>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</si>
  <si>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</si>
  <si>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</si>
  <si>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</si>
  <si>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</si>
  <si>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</si>
  <si>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</si>
  <si>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</si>
  <si>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</si>
  <si>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</si>
  <si>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</si>
  <si>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</si>
  <si>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</si>
  <si>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</si>
  <si>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</si>
  <si>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</si>
  <si>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</si>
  <si>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</si>
  <si>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</si>
  <si>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</si>
  <si>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</si>
  <si>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</si>
  <si>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</si>
  <si>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</si>
  <si>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</si>
  <si>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</si>
  <si>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</si>
  <si>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</si>
  <si>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</si>
  <si>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</si>
  <si>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</si>
  <si>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</si>
  <si>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</si>
  <si>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</si>
  <si>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</si>
  <si>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</si>
  <si>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</si>
  <si>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</si>
  <si>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</si>
  <si>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</si>
  <si>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</si>
  <si>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</si>
  <si>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</si>
  <si>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</si>
  <si>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</si>
  <si>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</si>
  <si>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</si>
  <si>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</si>
  <si>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</si>
  <si>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</si>
  <si>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</si>
  <si>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</si>
  <si>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</si>
  <si>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</si>
  <si>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</si>
  <si>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</si>
  <si>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</si>
  <si>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</si>
  <si>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</si>
  <si>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</si>
  <si>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</si>
  <si>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</si>
  <si>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</si>
  <si>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</si>
  <si>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</si>
  <si>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</si>
  <si>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</si>
  <si>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</si>
  <si>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</si>
  <si>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</si>
  <si>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</si>
  <si>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</si>
  <si>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</si>
  <si>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</si>
  <si>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</si>
  <si>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</si>
  <si>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</si>
  <si>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</si>
  <si>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</si>
  <si>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</si>
  <si>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</si>
  <si>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</si>
  <si>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</si>
  <si>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</si>
  <si>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</si>
  <si>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</si>
  <si>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</si>
  <si>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</si>
  <si>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</si>
  <si>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</si>
  <si>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</si>
  <si>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</si>
  <si>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</si>
  <si>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</si>
  <si>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</si>
  <si>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</si>
  <si>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</si>
  <si>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</si>
  <si>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</si>
  <si>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</si>
  <si>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</si>
  <si>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</si>
  <si>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</si>
  <si>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</si>
  <si>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</si>
  <si>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</si>
  <si>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</si>
  <si>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</si>
  <si>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</si>
  <si>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</si>
  <si>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</si>
  <si>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</si>
  <si>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</si>
  <si>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</si>
  <si>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</si>
  <si>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</si>
  <si>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</si>
  <si>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</si>
  <si>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</si>
  <si>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</si>
  <si>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</si>
  <si>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</si>
  <si>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</si>
  <si>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</si>
  <si>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</si>
  <si>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</si>
  <si>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</si>
  <si>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</si>
  <si>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</si>
  <si>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</si>
  <si>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</si>
  <si>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</si>
  <si>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</si>
  <si>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</si>
  <si>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</si>
  <si>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</si>
  <si>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</si>
  <si>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</si>
  <si>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</si>
  <si>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</si>
  <si>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</si>
  <si>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</si>
  <si>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</si>
  <si>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</si>
  <si>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</si>
  <si>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</si>
  <si>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</si>
  <si>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</si>
  <si>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</si>
  <si>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</si>
  <si>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</si>
  <si>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</si>
  <si>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</si>
  <si>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</si>
  <si>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</si>
  <si>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</si>
  <si>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</si>
  <si>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</si>
  <si>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</si>
  <si>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</si>
  <si>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</si>
  <si>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</si>
  <si>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</si>
  <si>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</si>
  <si>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</si>
  <si>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</si>
  <si>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</si>
  <si>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</si>
  <si>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</si>
  <si>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</si>
  <si>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</si>
  <si>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</si>
  <si>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</si>
  <si>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</si>
  <si>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</si>
  <si>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</si>
  <si>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</si>
  <si>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</si>
  <si>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</si>
  <si>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</si>
  <si>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</si>
  <si>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</si>
  <si>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</si>
  <si>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</si>
  <si>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</si>
  <si>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</si>
  <si>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</si>
  <si>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</si>
  <si>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</si>
  <si>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</si>
  <si>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</si>
  <si>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</si>
  <si>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</si>
  <si>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</si>
  <si>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</si>
  <si>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</si>
  <si>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</si>
  <si>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</si>
  <si>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</si>
  <si>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</si>
  <si>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</si>
  <si>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</si>
  <si>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</si>
  <si>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</si>
  <si>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</si>
  <si>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</si>
  <si>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</si>
  <si>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</si>
  <si>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</si>
  <si>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</si>
  <si>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</si>
  <si>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</si>
  <si>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</si>
  <si>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</si>
  <si>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</si>
  <si>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</si>
  <si>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</si>
  <si>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</si>
  <si>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</si>
  <si>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</si>
  <si>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</si>
  <si>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</si>
  <si>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</si>
  <si>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</si>
  <si>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</si>
  <si>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</si>
  <si>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</si>
  <si>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</si>
  <si>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</si>
  <si>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</si>
  <si>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</si>
  <si>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</si>
  <si>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</si>
  <si>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</si>
  <si>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</si>
  <si>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</si>
  <si>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</si>
  <si>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</si>
  <si>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</si>
  <si>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</si>
  <si>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</si>
  <si>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</si>
  <si>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</si>
  <si>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</si>
  <si>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</si>
  <si>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</si>
  <si>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</si>
  <si>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</si>
  <si>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</si>
  <si>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</si>
  <si>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</si>
  <si>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</si>
  <si>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</si>
  <si>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</si>
  <si>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</si>
  <si>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</si>
  <si>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</si>
  <si>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</si>
  <si>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</si>
  <si>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</si>
  <si>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</si>
  <si>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</si>
  <si>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</si>
  <si>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</si>
  <si>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</si>
  <si>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</si>
  <si>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</si>
  <si>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</si>
  <si>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</si>
  <si>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</si>
  <si>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</si>
  <si>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</si>
  <si>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</si>
  <si>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</si>
  <si>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</si>
  <si>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</si>
  <si>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</si>
  <si>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</si>
  <si>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</si>
  <si>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</si>
  <si>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</si>
  <si>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</si>
  <si>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</si>
  <si>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</si>
  <si>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</si>
  <si>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</si>
  <si>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</si>
  <si>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</si>
  <si>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</si>
  <si>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</si>
  <si>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</si>
  <si>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</si>
  <si>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</si>
  <si>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</si>
  <si>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</si>
  <si>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</si>
  <si>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</si>
  <si>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</si>
  <si>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</si>
  <si>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</si>
  <si>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</si>
  <si>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</si>
  <si>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</si>
  <si>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</si>
  <si>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</si>
  <si>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</si>
  <si>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</si>
  <si>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</si>
  <si>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</si>
  <si>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</si>
  <si>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</si>
  <si>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</si>
  <si>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</si>
  <si>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</si>
  <si>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</si>
  <si>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</si>
  <si>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</si>
  <si>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</si>
  <si>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</si>
  <si>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</si>
  <si>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</si>
  <si>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</si>
  <si>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</si>
  <si>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</si>
  <si>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</si>
  <si>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</si>
  <si>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</si>
  <si>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</si>
  <si>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</si>
  <si>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</si>
  <si>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</si>
  <si>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</si>
  <si>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</si>
  <si>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</si>
  <si>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</si>
  <si>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</si>
  <si>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</si>
  <si>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</si>
  <si>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</si>
  <si>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</si>
  <si>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</si>
  <si>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</si>
  <si>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</si>
  <si>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</si>
  <si>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</si>
  <si>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</si>
  <si>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</si>
  <si>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</si>
  <si>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</si>
  <si>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</si>
  <si>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</si>
  <si>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</si>
  <si>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</si>
  <si>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</si>
  <si>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</si>
  <si>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</si>
  <si>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</si>
  <si>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</si>
  <si>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</si>
  <si>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</si>
  <si>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</si>
  <si>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</si>
  <si>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</si>
  <si>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</si>
  <si>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</si>
  <si>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</si>
  <si>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</si>
  <si>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</si>
  <si>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</si>
  <si>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</si>
  <si>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</si>
  <si>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</si>
  <si>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</si>
  <si>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</si>
  <si>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</si>
  <si>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</si>
  <si>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</si>
  <si>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</si>
  <si>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</si>
  <si>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</si>
  <si>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</si>
  <si>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</si>
  <si>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</si>
  <si>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</si>
  <si>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</si>
  <si>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</si>
  <si>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</si>
  <si>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</si>
  <si>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</si>
  <si>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</si>
  <si>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</si>
  <si>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</si>
  <si>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</si>
  <si>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</si>
  <si>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</si>
  <si>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</si>
  <si>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</si>
  <si>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</si>
  <si>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</si>
  <si>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</si>
  <si>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</si>
  <si>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</si>
  <si>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</si>
  <si>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</si>
  <si>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</si>
  <si>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</si>
  <si>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</si>
  <si>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</si>
  <si>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</si>
  <si>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</si>
  <si>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</si>
  <si>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</si>
  <si>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</si>
  <si>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</si>
  <si>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</si>
  <si>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</si>
  <si>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</si>
  <si>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</si>
  <si>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</si>
  <si>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</si>
  <si>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</si>
  <si>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</si>
  <si>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</si>
  <si>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</si>
  <si>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</si>
  <si>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</si>
  <si>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</si>
  <si>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</si>
  <si>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</si>
  <si>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</si>
  <si>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</si>
  <si>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</si>
  <si>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</si>
  <si>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</si>
  <si>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</si>
  <si>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</si>
  <si>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</si>
  <si>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</si>
  <si>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</si>
  <si>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</si>
  <si>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</si>
  <si>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</si>
  <si>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</si>
  <si>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</si>
  <si>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</si>
  <si>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</si>
  <si>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</si>
  <si>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</si>
  <si>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</si>
  <si>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</si>
  <si>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</si>
  <si>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</si>
  <si>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</si>
  <si>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</si>
  <si>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</si>
  <si>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</si>
  <si>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</si>
  <si>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</si>
  <si>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</si>
  <si>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</si>
  <si>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</si>
  <si>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</si>
  <si>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</si>
  <si>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</si>
  <si>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</si>
  <si>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</si>
  <si>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</si>
  <si>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</si>
  <si>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</si>
  <si>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</si>
  <si>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</si>
  <si>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</si>
  <si>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</si>
  <si>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</si>
  <si>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</si>
  <si>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</si>
  <si>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</si>
  <si>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</si>
  <si>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</si>
  <si>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</si>
  <si>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</si>
  <si>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</si>
  <si>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</si>
  <si>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</si>
  <si>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</si>
  <si>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</si>
  <si>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</si>
  <si>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</si>
  <si>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</si>
  <si>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</si>
  <si>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</si>
  <si>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</si>
  <si>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</si>
  <si>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</si>
  <si>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</si>
  <si>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</si>
  <si>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</si>
  <si>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</si>
  <si>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</si>
  <si>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</si>
  <si>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</si>
  <si>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</si>
  <si>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</si>
  <si>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</si>
  <si>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</si>
  <si>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</si>
  <si>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</si>
  <si>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</si>
  <si>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</si>
  <si>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</si>
  <si>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</si>
  <si>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</si>
  <si>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</si>
  <si>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</si>
  <si>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</si>
  <si>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</si>
  <si>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</si>
  <si>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</si>
  <si>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</si>
  <si>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</si>
  <si>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</si>
  <si>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</si>
  <si>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</si>
  <si>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</si>
  <si>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</si>
  <si>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</si>
  <si>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</si>
  <si>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</si>
  <si>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</si>
  <si>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</si>
  <si>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</si>
  <si>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</si>
  <si>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</si>
  <si>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</si>
  <si>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</si>
  <si>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</si>
  <si>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</si>
  <si>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</si>
  <si>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</si>
  <si>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</si>
  <si>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</si>
  <si>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</si>
  <si>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</si>
  <si>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</si>
  <si>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</si>
  <si>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</si>
  <si>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</si>
  <si>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</si>
  <si>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</si>
  <si>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</si>
  <si>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</si>
  <si>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</si>
  <si>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</si>
  <si>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</si>
  <si>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</si>
  <si>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</si>
  <si>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</si>
  <si>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</si>
  <si>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</si>
  <si>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</si>
  <si>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</si>
  <si>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</si>
  <si>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</si>
  <si>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</si>
  <si>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</si>
  <si>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</si>
  <si>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</si>
  <si>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</si>
  <si>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</si>
  <si>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</si>
  <si>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</si>
  <si>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</si>
  <si>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</si>
  <si>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</si>
  <si>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</si>
  <si>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</si>
  <si>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</si>
  <si>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</si>
  <si>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</si>
  <si>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</si>
  <si>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</si>
  <si>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</si>
  <si>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</si>
  <si>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</si>
  <si>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</si>
  <si>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</si>
  <si>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</si>
  <si>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</si>
  <si>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</si>
  <si>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</si>
  <si>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</si>
  <si>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</si>
  <si>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</si>
  <si>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</si>
  <si>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</si>
  <si>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</si>
  <si>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</si>
  <si>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</si>
  <si>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</si>
  <si>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</si>
  <si>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</si>
  <si>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</si>
  <si>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</si>
  <si>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</si>
  <si>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</si>
  <si>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</si>
  <si>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</si>
  <si>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</si>
  <si>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</si>
  <si>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</si>
  <si>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</si>
  <si>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</si>
  <si>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</si>
  <si>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</si>
  <si>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</si>
  <si>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</si>
  <si>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</si>
  <si>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</si>
  <si>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</si>
  <si>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</si>
  <si>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</si>
  <si>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</si>
  <si>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</si>
  <si>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</si>
  <si>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</si>
  <si>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</si>
  <si>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</si>
  <si>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</si>
  <si>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</si>
  <si>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</si>
  <si>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</si>
  <si>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</si>
  <si>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</si>
  <si>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</si>
  <si>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</si>
  <si>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</si>
  <si>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</si>
  <si>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</si>
  <si>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</si>
  <si>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</si>
  <si>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</si>
  <si>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</si>
  <si>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</si>
  <si>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</si>
  <si>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</si>
  <si>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</si>
  <si>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</si>
  <si>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</si>
  <si>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</si>
  <si>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</si>
  <si>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</si>
  <si>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</si>
  <si>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</si>
  <si>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</si>
  <si>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</si>
  <si>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</si>
  <si>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</si>
  <si>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</si>
  <si>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</si>
  <si>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</si>
  <si>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</si>
  <si>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</si>
  <si>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</si>
  <si>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</si>
  <si>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</si>
  <si>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</si>
  <si>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</si>
  <si>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</si>
  <si>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</si>
  <si>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</si>
  <si>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</si>
  <si>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</si>
  <si>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</si>
  <si>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</si>
  <si>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</si>
  <si>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</si>
  <si>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</si>
  <si>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</si>
  <si>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</si>
  <si>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</si>
  <si>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</si>
  <si>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</si>
  <si>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</si>
  <si>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</si>
  <si>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</si>
  <si>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</si>
  <si>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</si>
  <si>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</si>
  <si>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</si>
  <si>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</si>
  <si>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</si>
  <si>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</si>
  <si>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</si>
  <si>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</si>
  <si>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</si>
  <si>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</si>
  <si>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</si>
  <si>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</si>
  <si>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</si>
  <si>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</si>
  <si>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</si>
  <si>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</si>
  <si>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</si>
  <si>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</si>
  <si>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</si>
  <si>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</si>
  <si>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</si>
  <si>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</si>
  <si>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</si>
  <si>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</si>
  <si>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</si>
  <si>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</si>
  <si>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</si>
  <si>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</si>
  <si>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</si>
  <si>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</si>
  <si>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</si>
  <si>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</si>
  <si>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</si>
  <si>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</si>
  <si>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</si>
  <si>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</si>
  <si>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</si>
  <si>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</si>
  <si>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</si>
  <si>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</si>
  <si>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</si>
  <si>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</si>
  <si>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</si>
  <si>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</si>
  <si>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</si>
  <si>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</si>
  <si>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</si>
  <si>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</si>
  <si>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</si>
  <si>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</si>
  <si>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</si>
  <si>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</si>
  <si>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</si>
  <si>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</si>
  <si>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</si>
  <si>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</si>
  <si>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</si>
  <si>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</si>
  <si>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</si>
  <si>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</si>
  <si>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</si>
  <si>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</si>
  <si>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</si>
  <si>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</si>
  <si>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</si>
  <si>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</si>
  <si>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</si>
  <si>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</si>
  <si>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</si>
  <si>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</si>
  <si>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</si>
  <si>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</si>
  <si>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</si>
  <si>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</si>
  <si>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</si>
  <si>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</si>
  <si>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</si>
  <si>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</si>
  <si>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</si>
  <si>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</si>
  <si>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</si>
  <si>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</si>
  <si>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</si>
  <si>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</si>
  <si>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</si>
  <si>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</si>
  <si>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</si>
  <si>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</si>
  <si>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</si>
  <si>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</si>
  <si>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</si>
  <si>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</si>
  <si>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</si>
  <si>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</si>
  <si>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</si>
  <si>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</si>
  <si>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</si>
  <si>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</si>
  <si>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</si>
  <si>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</si>
  <si>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</si>
  <si>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</si>
  <si>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</si>
  <si>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</si>
  <si>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</si>
  <si>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</si>
  <si>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</si>
  <si>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</si>
  <si>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</si>
  <si>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</si>
  <si>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</si>
  <si>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</si>
  <si>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</si>
  <si>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</si>
  <si>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</si>
  <si>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</si>
  <si>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</si>
  <si>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</si>
  <si>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</si>
  <si>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</si>
  <si>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</si>
  <si>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</si>
  <si>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</si>
  <si>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</si>
  <si>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</si>
  <si>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</si>
  <si>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</si>
  <si>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</si>
  <si>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</si>
  <si>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</si>
  <si>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</si>
  <si>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</si>
  <si>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</si>
  <si>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</si>
  <si>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</si>
  <si>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</si>
  <si>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</si>
  <si>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</si>
  <si>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</si>
  <si>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</si>
  <si>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</si>
  <si>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</si>
  <si>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</si>
  <si>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</si>
  <si>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</si>
  <si>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</si>
  <si>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</si>
  <si>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</si>
  <si>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</si>
  <si>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</si>
  <si>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</si>
  <si>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</si>
  <si>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</si>
  <si>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</si>
  <si>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</si>
  <si>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</si>
  <si>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</si>
  <si>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</si>
  <si>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</si>
  <si>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</si>
  <si>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</si>
  <si>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</si>
  <si>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</si>
  <si>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</si>
  <si>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</si>
  <si>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</si>
  <si>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</si>
  <si>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</si>
  <si>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</si>
  <si>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</si>
  <si>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</si>
  <si>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</si>
  <si>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</si>
  <si>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</si>
  <si>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</si>
  <si>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</si>
  <si>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</si>
  <si>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</si>
  <si>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</si>
  <si>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</si>
  <si>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</si>
  <si>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</si>
  <si>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</si>
  <si>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</si>
  <si>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</si>
  <si>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</si>
  <si>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</si>
  <si>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</si>
  <si>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</si>
  <si>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</si>
  <si>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</si>
  <si>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</si>
  <si>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</si>
  <si>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</si>
  <si>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</si>
  <si>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</si>
  <si>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</si>
  <si>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</si>
  <si>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</si>
  <si>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</si>
  <si>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</si>
  <si>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</si>
  <si>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</si>
  <si>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</si>
  <si>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</si>
  <si>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</si>
  <si>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</si>
  <si>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</si>
  <si>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</si>
  <si>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</si>
  <si>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</si>
  <si>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</si>
  <si>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</si>
  <si>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</si>
  <si>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</si>
  <si>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</si>
  <si>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</si>
  <si>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</si>
  <si>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</si>
  <si>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</si>
  <si>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</si>
  <si>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</si>
  <si>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</si>
  <si>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</si>
  <si>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</si>
  <si>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</si>
  <si>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</si>
  <si>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</si>
  <si>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</si>
  <si>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</si>
  <si>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</si>
  <si>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</si>
  <si>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</si>
  <si>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</si>
  <si>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</si>
  <si>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</si>
  <si>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</si>
  <si>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</si>
  <si>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</si>
  <si>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</si>
  <si>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</si>
  <si>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</si>
  <si>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</si>
  <si>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</si>
  <si>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</si>
  <si>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</si>
  <si>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</si>
  <si>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</si>
  <si>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</si>
  <si>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</si>
  <si>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</si>
  <si>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</si>
  <si>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</si>
  <si>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</si>
  <si>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</si>
  <si>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</si>
  <si>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</si>
  <si>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</si>
  <si>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</si>
  <si>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</si>
  <si>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</si>
  <si>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</si>
  <si>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</si>
  <si>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</si>
  <si>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</si>
  <si>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</si>
  <si>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</si>
  <si>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</si>
  <si>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</si>
  <si>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</si>
  <si>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</si>
  <si>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</si>
  <si>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</si>
  <si>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</si>
  <si>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</si>
  <si>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</si>
  <si>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</si>
  <si>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</si>
  <si>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</si>
  <si>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</si>
  <si>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</si>
  <si>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</si>
  <si>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</si>
  <si>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</si>
  <si>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</si>
  <si>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</si>
  <si>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</si>
  <si>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</si>
  <si>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</si>
  <si>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</si>
  <si>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</si>
  <si>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</si>
  <si>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</si>
  <si>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</si>
  <si>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</si>
  <si>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</si>
  <si>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</si>
  <si>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</si>
  <si>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</si>
  <si>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</si>
  <si>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</si>
  <si>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</si>
  <si>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</si>
  <si>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</si>
  <si>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</si>
  <si>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</si>
  <si>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</si>
  <si>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</si>
  <si>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</si>
  <si>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</si>
  <si>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</si>
  <si>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</si>
  <si>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</si>
  <si>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</si>
  <si>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</si>
  <si>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</si>
  <si>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</si>
  <si>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</si>
  <si>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</si>
  <si>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</si>
  <si>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</si>
  <si>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</si>
  <si>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</si>
  <si>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</si>
  <si>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</si>
  <si>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</si>
  <si>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</si>
  <si>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</si>
  <si>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</si>
  <si>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</si>
  <si>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</si>
  <si>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</si>
  <si>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</si>
  <si>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</si>
  <si>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</si>
  <si>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</si>
  <si>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</si>
  <si>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</si>
  <si>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</si>
  <si>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</si>
  <si>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</si>
  <si>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</si>
  <si>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</si>
  <si>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</si>
  <si>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</si>
  <si>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</si>
  <si>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</si>
  <si>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</si>
  <si>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</si>
  <si>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</si>
  <si>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</si>
  <si>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</si>
  <si>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</si>
  <si>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</si>
  <si>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</si>
  <si>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</si>
  <si>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</si>
  <si>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</si>
  <si>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</si>
  <si>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</si>
  <si>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</si>
  <si>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</si>
  <si>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</si>
  <si>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</si>
  <si>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</si>
  <si>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</si>
  <si>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</si>
  <si>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</si>
  <si>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</si>
  <si>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</si>
  <si>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</si>
  <si>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</si>
  <si>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</si>
  <si>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</si>
  <si>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</si>
  <si>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</si>
  <si>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</si>
  <si>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</si>
  <si>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</si>
  <si>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</si>
  <si>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</si>
  <si>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</si>
  <si>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</si>
  <si>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</si>
  <si>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</si>
  <si>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</si>
  <si>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</si>
  <si>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</si>
  <si>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</si>
  <si>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</si>
  <si>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</si>
  <si>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</si>
  <si>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</si>
  <si>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</si>
  <si>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</si>
  <si>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</si>
  <si>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</si>
  <si>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</si>
  <si>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</si>
  <si>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</si>
  <si>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</si>
  <si>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</si>
  <si>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</si>
  <si>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</si>
  <si>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</si>
  <si>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</si>
  <si>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</si>
  <si>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</si>
  <si>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</si>
  <si>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</si>
  <si>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</si>
  <si>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</si>
  <si>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</si>
  <si>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</si>
  <si>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</si>
  <si>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</si>
  <si>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</si>
  <si>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</si>
  <si>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</si>
  <si>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</si>
  <si>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</si>
  <si>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</si>
  <si>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</si>
  <si>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</si>
  <si>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</si>
  <si>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</si>
  <si>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</si>
  <si>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</si>
  <si>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</si>
  <si>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</si>
  <si>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</si>
  <si>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</si>
  <si>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</si>
  <si>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</si>
  <si>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</si>
  <si>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</si>
  <si>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</si>
  <si>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</si>
  <si>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</si>
  <si>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</si>
  <si>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</si>
  <si>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</si>
  <si>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</si>
  <si>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</si>
  <si>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</si>
  <si>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</si>
  <si>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</si>
  <si>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</si>
  <si>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</si>
  <si>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</si>
  <si>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</si>
  <si>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</si>
  <si>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</si>
  <si>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</si>
  <si>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</si>
  <si>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</si>
  <si>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</si>
  <si>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</si>
  <si>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</si>
  <si>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</si>
  <si>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</si>
  <si>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</si>
  <si>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</si>
  <si>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</si>
  <si>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</si>
  <si>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</si>
  <si>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</si>
  <si>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</si>
  <si>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</si>
  <si>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</si>
  <si>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</si>
  <si>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</si>
  <si>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</si>
  <si>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</si>
  <si>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</si>
  <si>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</si>
  <si>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</si>
  <si>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</si>
  <si>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</si>
  <si>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</si>
  <si>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</si>
  <si>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</si>
  <si>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</si>
  <si>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</si>
  <si>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</si>
  <si>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</si>
  <si>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</si>
  <si>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</si>
  <si>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</si>
  <si>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</si>
  <si>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</si>
  <si>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</si>
  <si>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</si>
  <si>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</si>
  <si>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</si>
  <si>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</si>
  <si>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</si>
  <si>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</si>
  <si>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</si>
  <si>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</si>
  <si>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</si>
  <si>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</si>
  <si>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</si>
  <si>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</si>
  <si>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</si>
  <si>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</si>
  <si>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</si>
  <si>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</si>
  <si>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</si>
  <si>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</si>
  <si>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</si>
  <si>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</si>
  <si>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</si>
  <si>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</si>
  <si>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</si>
  <si>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</si>
  <si>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</si>
  <si>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</si>
  <si>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</si>
  <si>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</si>
  <si>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</si>
  <si>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</si>
  <si>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</si>
  <si>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</si>
  <si>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</si>
  <si>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</si>
  <si>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</si>
  <si>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</si>
  <si>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</si>
  <si>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</si>
  <si>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</si>
  <si>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</si>
  <si>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</si>
  <si>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</si>
  <si>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</si>
  <si>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</si>
  <si>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</si>
  <si>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</si>
  <si>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</si>
  <si>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</si>
  <si>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</si>
  <si>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</si>
  <si>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</si>
  <si>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</si>
  <si>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</si>
  <si>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</si>
  <si>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</si>
  <si>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</si>
  <si>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</si>
  <si>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</si>
  <si>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</si>
  <si>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</si>
  <si>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</si>
  <si>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</si>
  <si>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</si>
  <si>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</si>
  <si>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</si>
  <si>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</si>
  <si>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</si>
  <si>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</si>
  <si>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</si>
  <si>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</si>
  <si>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</si>
  <si>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</si>
  <si>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</si>
  <si>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</si>
  <si>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</si>
  <si>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</si>
  <si>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</si>
  <si>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</si>
  <si>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</si>
  <si>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</si>
  <si>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</si>
  <si>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</si>
  <si>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</si>
  <si>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</si>
  <si>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</si>
  <si>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</si>
  <si>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</si>
  <si>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</si>
  <si>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</si>
  <si>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</si>
  <si>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</si>
  <si>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</si>
  <si>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</si>
  <si>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</si>
  <si>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</si>
  <si>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</si>
  <si>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</si>
  <si>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</si>
  <si>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</si>
  <si>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</si>
  <si>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</si>
  <si>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</si>
  <si>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</si>
  <si>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</si>
  <si>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</si>
  <si>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</si>
  <si>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</si>
  <si>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</si>
  <si>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</si>
  <si>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</si>
  <si>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</si>
  <si>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</si>
  <si>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</si>
  <si>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</si>
  <si>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</si>
  <si>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</si>
  <si>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</si>
  <si>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</si>
  <si>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</si>
  <si>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</si>
  <si>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</si>
  <si>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</si>
  <si>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</si>
  <si>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</si>
  <si>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</si>
  <si>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</si>
  <si>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</si>
  <si>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</si>
  <si>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</si>
  <si>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</si>
  <si>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</si>
  <si>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</si>
  <si>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</si>
  <si>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</si>
  <si>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</si>
  <si>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</si>
  <si>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</si>
  <si>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</si>
  <si>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</si>
  <si>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</si>
  <si>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</si>
  <si>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</si>
  <si>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</si>
  <si>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</si>
  <si>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</si>
  <si>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</si>
  <si>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</si>
  <si>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</si>
  <si>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</si>
  <si>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</si>
  <si>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</si>
  <si>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</si>
  <si>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</si>
  <si>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</si>
  <si>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</si>
  <si>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</si>
  <si>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</si>
  <si>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</si>
  <si>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</si>
  <si>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</si>
  <si>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</si>
  <si>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</si>
  <si>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</si>
  <si>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</si>
  <si>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</si>
  <si>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</si>
  <si>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</si>
  <si>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</si>
  <si>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</si>
  <si>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</si>
  <si>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</si>
  <si>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</si>
  <si>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</si>
  <si>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</si>
  <si>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</si>
  <si>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</si>
  <si>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</si>
  <si>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</si>
  <si>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</si>
  <si>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</si>
  <si>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</si>
  <si>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</si>
  <si>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</si>
  <si>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</si>
  <si>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</si>
  <si>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</si>
  <si>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</si>
  <si>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</si>
  <si>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</si>
  <si>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</si>
  <si>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</si>
  <si>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</si>
  <si>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</si>
  <si>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</si>
  <si>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</si>
  <si>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</si>
  <si>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</si>
  <si>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</si>
  <si>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</si>
  <si>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</si>
  <si>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</si>
  <si>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</si>
  <si>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</si>
  <si>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</si>
  <si>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</si>
  <si>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</si>
  <si>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</si>
  <si>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</si>
  <si>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</si>
  <si>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</si>
  <si>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</si>
  <si>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</si>
  <si>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</si>
  <si>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</si>
  <si>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</si>
  <si>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</si>
  <si>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</si>
  <si>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</si>
  <si>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</si>
  <si>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</si>
  <si>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</si>
  <si>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</si>
  <si>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</si>
  <si>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</si>
  <si>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</si>
  <si>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</si>
  <si>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</si>
  <si>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</si>
  <si>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</si>
  <si>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</si>
  <si>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</si>
  <si>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</si>
  <si>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</si>
  <si>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</si>
  <si>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</si>
  <si>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</si>
  <si>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</si>
  <si>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</si>
  <si>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</si>
  <si>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</si>
  <si>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</si>
  <si>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</si>
  <si>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</si>
  <si>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</si>
  <si>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</si>
  <si>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</si>
  <si>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</si>
  <si>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</si>
  <si>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</si>
  <si>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</si>
  <si>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</si>
  <si>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</si>
  <si>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</si>
  <si>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</si>
  <si>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</si>
  <si>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</si>
  <si>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</si>
  <si>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</si>
  <si>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</si>
  <si>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</si>
  <si>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</si>
  <si>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</si>
  <si>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</si>
  <si>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</si>
  <si>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</si>
  <si>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</si>
  <si>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</si>
  <si>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</si>
  <si>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</si>
  <si>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</si>
  <si>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</si>
  <si>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</si>
  <si>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</si>
  <si>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</si>
  <si>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</si>
  <si>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</si>
  <si>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</si>
  <si>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</si>
  <si>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</si>
  <si>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</si>
  <si>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</si>
  <si>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</si>
  <si>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</si>
  <si>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</si>
  <si>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</si>
  <si>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</si>
  <si>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</si>
  <si>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</si>
  <si>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</si>
  <si>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</si>
  <si>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</si>
  <si>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</si>
  <si>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</si>
  <si>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</si>
  <si>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</si>
  <si>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</si>
  <si>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</si>
  <si>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</si>
  <si>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</si>
  <si>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</si>
  <si>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</si>
  <si>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</si>
  <si>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</si>
  <si>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</si>
  <si>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</si>
  <si>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</si>
  <si>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</si>
  <si>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</si>
  <si>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</si>
  <si>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</si>
  <si>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</si>
  <si>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</si>
  <si>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</si>
  <si>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</si>
  <si>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</si>
  <si>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</si>
  <si>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</si>
  <si>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</si>
  <si>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</si>
  <si>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</si>
  <si>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</si>
  <si>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</si>
  <si>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</si>
  <si>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</si>
  <si>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</si>
  <si>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</si>
  <si>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</si>
  <si>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</si>
  <si>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</si>
  <si>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</si>
  <si>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</si>
  <si>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</si>
  <si>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</si>
  <si>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</si>
  <si>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</si>
  <si>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</si>
  <si>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</si>
  <si>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</si>
  <si>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</si>
  <si>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</si>
  <si>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</si>
  <si>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</si>
  <si>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</si>
  <si>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</si>
  <si>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</si>
  <si>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</si>
  <si>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</si>
  <si>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</si>
  <si>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</si>
  <si>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</si>
  <si>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</si>
  <si>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</si>
  <si>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</si>
  <si>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</si>
  <si>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</si>
  <si>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</si>
  <si>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</si>
  <si>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</si>
  <si>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</si>
  <si>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</si>
  <si>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</si>
  <si>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</si>
  <si>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</si>
  <si>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</si>
  <si>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</si>
  <si>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</si>
  <si>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</si>
  <si>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</si>
  <si>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</si>
  <si>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</si>
  <si>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</si>
  <si>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</si>
  <si>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</si>
  <si>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</si>
  <si>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</si>
  <si>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</si>
  <si>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</si>
  <si>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</si>
  <si>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</si>
  <si>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</si>
  <si>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</si>
  <si>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</si>
  <si>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</si>
  <si>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</si>
  <si>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</si>
  <si>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</si>
  <si>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</si>
  <si>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</si>
  <si>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</si>
  <si>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</si>
  <si>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</si>
  <si>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</si>
  <si>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</si>
  <si>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</si>
  <si>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</si>
  <si>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</si>
  <si>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</si>
  <si>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</si>
  <si>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</si>
  <si>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</si>
  <si>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</si>
  <si>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</si>
  <si>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</si>
  <si>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</si>
  <si>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</si>
  <si>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</si>
  <si>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</si>
  <si>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</si>
  <si>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</si>
  <si>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</si>
  <si>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</si>
  <si>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</si>
  <si>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</si>
  <si>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</si>
  <si>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</si>
  <si>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</si>
  <si>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</si>
  <si>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</si>
  <si>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</si>
  <si>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</si>
  <si>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</si>
  <si>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</si>
  <si>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</si>
  <si>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</si>
  <si>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</si>
  <si>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</si>
  <si>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</si>
  <si>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</si>
  <si>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</si>
  <si>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</si>
  <si>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</si>
  <si>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</si>
  <si>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</si>
  <si>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</si>
  <si>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</si>
  <si>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</si>
  <si>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</si>
  <si>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</si>
  <si>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</si>
  <si>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</si>
  <si>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</si>
  <si>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</si>
  <si>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</si>
  <si>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</si>
  <si>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</si>
  <si>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</si>
  <si>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</si>
  <si>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</si>
  <si>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</si>
  <si>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</si>
  <si>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</si>
  <si>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</si>
  <si>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</si>
  <si>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</si>
  <si>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</si>
  <si>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</si>
  <si>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</si>
  <si>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</si>
  <si>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</si>
  <si>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</si>
  <si>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</si>
  <si>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</si>
  <si>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</si>
  <si>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</si>
  <si>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</si>
  <si>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</si>
  <si>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</si>
  <si>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</si>
  <si>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</si>
  <si>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</si>
  <si>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</si>
  <si>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</si>
  <si>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</si>
  <si>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</si>
  <si>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</si>
  <si>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</si>
  <si>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</si>
  <si>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</si>
  <si>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</si>
  <si>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</si>
  <si>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</si>
  <si>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</si>
  <si>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</si>
  <si>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</si>
  <si>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</si>
  <si>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</si>
  <si>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</si>
  <si>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</si>
  <si>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</si>
  <si>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</si>
  <si>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</si>
  <si>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</si>
  <si>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</si>
  <si>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</si>
  <si>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</si>
  <si>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</si>
  <si>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</si>
  <si>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</si>
  <si>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</si>
  <si>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</si>
  <si>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</si>
  <si>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</si>
  <si>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</si>
  <si>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</si>
  <si>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</si>
  <si>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</si>
  <si>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</si>
  <si>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</si>
  <si>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</si>
  <si>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</si>
  <si>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</si>
  <si>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</si>
  <si>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</si>
  <si>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</si>
  <si>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</si>
  <si>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</si>
  <si>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</si>
  <si>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</si>
  <si>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</si>
  <si>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</si>
  <si>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</si>
  <si>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</si>
  <si>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</si>
  <si>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</si>
  <si>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</si>
  <si>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</si>
  <si>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</si>
  <si>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</si>
  <si>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</si>
  <si>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</si>
  <si>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</si>
  <si>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</si>
  <si>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</si>
  <si>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</si>
  <si>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</si>
  <si>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</si>
  <si>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</si>
  <si>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</si>
  <si>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</si>
  <si>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</si>
  <si>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</si>
  <si>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</si>
  <si>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</si>
  <si>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</si>
  <si>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</si>
  <si>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</si>
  <si>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</si>
  <si>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</si>
  <si>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</si>
  <si>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</si>
  <si>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</si>
  <si>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</si>
  <si>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</si>
  <si>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</si>
  <si>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</si>
  <si>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</si>
  <si>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</si>
  <si>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</si>
  <si>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</si>
  <si>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</si>
  <si>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</si>
  <si>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</si>
  <si>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</si>
  <si>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</si>
  <si>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</si>
  <si>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</si>
  <si>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</si>
  <si>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</si>
  <si>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</si>
  <si>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</si>
  <si>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</si>
  <si>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</si>
  <si>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</si>
  <si>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</si>
  <si>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</si>
  <si>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</si>
  <si>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</si>
  <si>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</si>
  <si>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</si>
  <si>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</si>
  <si>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</si>
  <si>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</si>
  <si>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</si>
  <si>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</si>
  <si>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</si>
  <si>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</si>
  <si>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</si>
  <si>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</si>
  <si>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</si>
  <si>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</si>
  <si>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</si>
  <si>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</si>
  <si>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</si>
  <si>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</si>
  <si>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</si>
  <si>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</si>
  <si>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</si>
  <si>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</si>
  <si>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</si>
  <si>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</si>
  <si>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</si>
  <si>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</si>
  <si>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</si>
  <si>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</si>
  <si>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</si>
  <si>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</si>
  <si>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</si>
  <si>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</si>
  <si>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</si>
  <si>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</si>
  <si>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</si>
  <si>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</si>
  <si>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</si>
  <si>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</si>
  <si>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</si>
  <si>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</si>
  <si>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</si>
  <si>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</si>
  <si>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</si>
  <si>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</si>
  <si>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</si>
  <si>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</si>
  <si>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</si>
  <si>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</si>
  <si>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</si>
  <si>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</si>
  <si>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</si>
  <si>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</si>
  <si>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</si>
  <si>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</si>
  <si>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</si>
  <si>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</si>
  <si>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</si>
  <si>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</si>
  <si>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</si>
  <si>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</si>
  <si>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</si>
  <si>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</si>
  <si>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</si>
  <si>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</si>
  <si>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</si>
  <si>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</si>
  <si>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</si>
  <si>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</si>
  <si>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</si>
  <si>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</si>
  <si>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</si>
  <si>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</si>
  <si>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</si>
  <si>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</si>
  <si>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</si>
  <si>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</si>
  <si>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</si>
  <si>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</si>
  <si>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</si>
  <si>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</si>
  <si>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</si>
  <si>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</si>
  <si>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</si>
  <si>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</si>
  <si>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</si>
  <si>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</si>
  <si>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</si>
  <si>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</si>
  <si>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</si>
  <si>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</si>
  <si>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</si>
  <si>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</si>
  <si>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</si>
  <si>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</si>
  <si>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</si>
  <si>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</si>
  <si>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</si>
  <si>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</si>
  <si>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</si>
  <si>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</si>
  <si>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</si>
  <si>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</si>
  <si>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</si>
  <si>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</si>
  <si>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</si>
  <si>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</si>
  <si>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</si>
  <si>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</si>
  <si>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</si>
  <si>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</si>
  <si>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</si>
  <si>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</si>
  <si>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</si>
  <si>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</si>
  <si>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</si>
  <si>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</si>
  <si>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</si>
  <si>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</si>
  <si>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</si>
  <si>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</si>
  <si>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</si>
  <si>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</si>
  <si>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</si>
  <si>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</si>
  <si>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</si>
  <si>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</si>
  <si>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</si>
  <si>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</si>
  <si>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</si>
  <si>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</si>
  <si>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</si>
  <si>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</si>
  <si>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</si>
  <si>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</si>
  <si>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</si>
  <si>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</si>
  <si>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</si>
  <si>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</si>
  <si>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</si>
  <si>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</si>
  <si>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</si>
  <si>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</si>
  <si>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</si>
  <si>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</si>
  <si>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</si>
  <si>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</si>
  <si>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</si>
  <si>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</si>
  <si>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</si>
  <si>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</si>
  <si>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</si>
  <si>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</si>
  <si>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</si>
  <si>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</si>
  <si>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</si>
  <si>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</si>
  <si>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</si>
  <si>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</si>
  <si>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</si>
  <si>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</si>
  <si>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</si>
  <si>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</si>
  <si>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</si>
  <si>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</si>
  <si>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</si>
  <si>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</si>
  <si>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</si>
  <si>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</si>
  <si>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</si>
  <si>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</si>
  <si>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</si>
  <si>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</si>
  <si>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</si>
  <si>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</si>
  <si>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</si>
  <si>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</si>
  <si>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</si>
  <si>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</si>
  <si>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</si>
  <si>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</si>
  <si>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</si>
  <si>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</si>
  <si>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</si>
  <si>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</si>
  <si>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</si>
  <si>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</si>
  <si>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</si>
  <si>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</si>
  <si>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</si>
  <si>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</si>
  <si>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</si>
  <si>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</si>
  <si>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</si>
  <si>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</si>
  <si>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</si>
  <si>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</si>
  <si>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</si>
  <si>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</si>
  <si>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</si>
  <si>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</si>
  <si>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</si>
  <si>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</si>
  <si>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</si>
  <si>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</si>
  <si>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</si>
  <si>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</si>
  <si>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</si>
  <si>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</si>
  <si>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</si>
  <si>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</si>
  <si>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</si>
  <si>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</si>
  <si>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</si>
  <si>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</si>
  <si>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</si>
  <si>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</si>
  <si>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</si>
  <si>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</si>
  <si>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</si>
  <si>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</si>
  <si>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</si>
  <si>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</si>
  <si>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</si>
  <si>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</si>
  <si>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</si>
  <si>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</si>
  <si>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</si>
  <si>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</si>
  <si>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</si>
  <si>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</si>
  <si>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</si>
  <si>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</si>
  <si>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</si>
  <si>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</si>
  <si>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</si>
  <si>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</si>
  <si>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</si>
  <si>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</si>
  <si>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</si>
  <si>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</si>
  <si>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</si>
  <si>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</si>
  <si>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</si>
  <si>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</si>
  <si>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</si>
  <si>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</si>
  <si>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</si>
  <si>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</si>
  <si>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</si>
  <si>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</si>
  <si>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</si>
  <si>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</si>
  <si>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</si>
  <si>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</si>
  <si>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</si>
  <si>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</si>
  <si>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</si>
  <si>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</si>
  <si>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</si>
  <si>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</si>
  <si>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</si>
  <si>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</si>
  <si>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</si>
  <si>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</si>
  <si>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</si>
  <si>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</si>
  <si>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</si>
  <si>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</si>
  <si>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</si>
  <si>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</si>
  <si>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</si>
  <si>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</si>
  <si>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</si>
  <si>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</si>
  <si>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</si>
  <si>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</si>
  <si>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</si>
  <si>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</si>
  <si>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</si>
  <si>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</si>
  <si>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</si>
  <si>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</si>
  <si>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</si>
  <si>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</si>
  <si>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</si>
  <si>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</si>
  <si>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</si>
  <si>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</si>
  <si>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</si>
  <si>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</si>
  <si>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</si>
  <si>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</si>
  <si>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</si>
  <si>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</si>
  <si>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</si>
  <si>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</si>
  <si>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</si>
  <si>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</si>
  <si>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</si>
  <si>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</si>
  <si>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</si>
  <si>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</si>
  <si>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</si>
  <si>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</si>
  <si>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</si>
  <si>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</si>
  <si>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</si>
  <si>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</si>
  <si>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</si>
  <si>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</si>
  <si>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</si>
  <si>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</si>
  <si>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</si>
  <si>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</si>
  <si>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</si>
  <si>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</si>
  <si>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</si>
  <si>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</si>
  <si>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</si>
  <si>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</si>
  <si>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</si>
  <si>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</si>
  <si>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</si>
  <si>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</si>
  <si>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</si>
  <si>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</si>
  <si>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</si>
  <si>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</si>
  <si>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</si>
  <si>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</si>
  <si>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</si>
  <si>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</si>
  <si>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</si>
  <si>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</si>
  <si>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</si>
  <si>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</si>
  <si>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</si>
  <si>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</si>
  <si>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</si>
  <si>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</si>
  <si>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</si>
  <si>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</si>
  <si>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</si>
  <si>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</si>
  <si>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</si>
  <si>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</si>
  <si>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</si>
  <si>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</si>
  <si>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</si>
  <si>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</si>
  <si>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</si>
  <si>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</si>
  <si>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</si>
  <si>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</si>
  <si>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</si>
  <si>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</si>
  <si>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</si>
  <si>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</si>
  <si>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</si>
  <si>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</si>
  <si>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</si>
  <si>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</si>
  <si>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</si>
  <si>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</si>
  <si>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</si>
  <si>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</si>
  <si>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</si>
  <si>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</si>
  <si>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</si>
  <si>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</si>
  <si>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</si>
  <si>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</si>
  <si>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</si>
  <si>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</si>
  <si>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</si>
  <si>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</si>
  <si>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</si>
  <si>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</si>
  <si>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</si>
  <si>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</si>
  <si>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</si>
  <si>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</si>
  <si>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</si>
  <si>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</si>
  <si>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</si>
  <si>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</si>
  <si>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</si>
  <si>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</si>
  <si>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</si>
  <si>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</si>
  <si>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</si>
  <si>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</si>
  <si>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</si>
  <si>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</si>
  <si>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</si>
  <si>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</si>
  <si>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</si>
  <si>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</si>
  <si>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</si>
  <si>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</si>
  <si>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</si>
  <si>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</si>
  <si>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</si>
  <si>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</si>
  <si>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</si>
  <si>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</si>
  <si>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</si>
  <si>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</si>
  <si>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</si>
  <si>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</si>
  <si>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</si>
  <si>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</si>
  <si>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</si>
  <si>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</si>
  <si>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</si>
  <si>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</si>
  <si>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</si>
  <si>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</si>
  <si>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</si>
  <si>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</si>
  <si>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</si>
  <si>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</si>
  <si>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</si>
  <si>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</si>
  <si>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</si>
  <si>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</si>
  <si>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</si>
  <si>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</si>
  <si>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</si>
  <si>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</si>
  <si>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</si>
  <si>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</si>
  <si>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</si>
  <si>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</si>
  <si>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</si>
  <si>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</si>
  <si>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</si>
  <si>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</si>
  <si>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</si>
  <si>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</si>
  <si>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</si>
  <si>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</si>
  <si>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</si>
  <si>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</si>
  <si>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</si>
  <si>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</si>
  <si>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</si>
  <si>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</si>
  <si>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</si>
  <si>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</si>
  <si>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</si>
  <si>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</si>
  <si>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</si>
  <si>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</si>
  <si>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</si>
  <si>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</si>
  <si>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</si>
  <si>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</si>
  <si>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</si>
  <si>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</si>
  <si>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</si>
  <si>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</si>
  <si>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</si>
  <si>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</si>
  <si>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</si>
  <si>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</si>
  <si>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</si>
  <si>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</si>
  <si>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</si>
  <si>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</si>
  <si>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</si>
  <si>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</si>
  <si>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</si>
  <si>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</si>
  <si>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</si>
  <si>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</si>
  <si>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</si>
  <si>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</si>
  <si>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</si>
  <si>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</si>
  <si>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</si>
  <si>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</si>
  <si>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</si>
  <si>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</si>
  <si>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</si>
  <si>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</si>
  <si>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</si>
  <si>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</si>
  <si>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</si>
  <si>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</si>
  <si>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</si>
  <si>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</si>
  <si>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</si>
  <si>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</si>
  <si>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</si>
  <si>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</si>
  <si>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</si>
  <si>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</si>
  <si>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</si>
  <si>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</si>
  <si>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</si>
  <si>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</si>
  <si>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</si>
  <si>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</si>
  <si>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</si>
  <si>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</si>
  <si>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</si>
  <si>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</si>
  <si>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</si>
  <si>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</si>
  <si>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</si>
  <si>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</si>
  <si>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</si>
  <si>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</si>
  <si>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</si>
  <si>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</si>
  <si>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</si>
  <si>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</si>
  <si>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</si>
  <si>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</si>
  <si>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</si>
  <si>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</si>
  <si>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</si>
  <si>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</si>
  <si>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</si>
  <si>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</si>
  <si>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</si>
  <si>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</si>
  <si>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</si>
  <si>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</si>
  <si>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</si>
  <si>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</si>
  <si>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</si>
  <si>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</si>
  <si>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</si>
  <si>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</si>
  <si>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</si>
  <si>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</si>
  <si>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</si>
  <si>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</si>
  <si>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</si>
  <si>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</si>
  <si>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</si>
  <si>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</si>
  <si>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</si>
  <si>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</si>
  <si>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</si>
  <si>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</si>
  <si>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</si>
  <si>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</si>
  <si>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</si>
  <si>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</si>
  <si>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</si>
  <si>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</si>
  <si>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</si>
  <si>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</si>
  <si>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</si>
  <si>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</si>
  <si>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</si>
  <si>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</si>
  <si>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</si>
  <si>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</si>
  <si>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</si>
  <si>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</si>
  <si>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</si>
  <si>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</si>
  <si>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</si>
  <si>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</si>
  <si>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</si>
  <si>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</si>
  <si>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</si>
  <si>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</si>
  <si>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</si>
  <si>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</si>
  <si>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</si>
  <si>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</si>
  <si>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</si>
  <si>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</si>
  <si>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</si>
  <si>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</si>
  <si>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</si>
  <si>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</si>
  <si>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</si>
  <si>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</si>
  <si>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</si>
  <si>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</si>
  <si>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</si>
  <si>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</si>
  <si>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</si>
  <si>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</si>
  <si>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</si>
  <si>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</si>
  <si>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</si>
  <si>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</si>
  <si>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</si>
  <si>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</si>
  <si>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</si>
  <si>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</si>
  <si>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</si>
  <si>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</si>
  <si>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</si>
  <si>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</si>
  <si>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</si>
  <si>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</si>
  <si>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</si>
  <si>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</si>
  <si>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</si>
  <si>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</si>
  <si>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</si>
  <si>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</si>
  <si>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</si>
  <si>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</si>
  <si>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</si>
  <si>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</si>
  <si>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</si>
  <si>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</si>
  <si>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</si>
  <si>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</si>
  <si>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</si>
  <si>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</si>
  <si>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</si>
  <si>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</si>
  <si>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</si>
  <si>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</si>
  <si>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</si>
  <si>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</si>
  <si>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</si>
  <si>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</si>
  <si>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</si>
  <si>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</si>
  <si>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</si>
  <si>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</si>
  <si>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</si>
  <si>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</si>
  <si>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</si>
  <si>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</si>
  <si>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</si>
  <si>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</si>
  <si>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</si>
  <si>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</si>
  <si>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</si>
  <si>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</si>
  <si>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</si>
  <si>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</si>
  <si>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</si>
  <si>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</si>
  <si>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</si>
  <si>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</si>
  <si>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</si>
  <si>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</si>
  <si>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</si>
  <si>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</si>
  <si>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</si>
  <si>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</si>
  <si>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</si>
  <si>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</si>
  <si>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</si>
  <si>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</si>
  <si>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</si>
  <si>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</si>
  <si>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</si>
  <si>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</si>
  <si>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</si>
  <si>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</si>
  <si>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</si>
  <si>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</si>
  <si>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</si>
  <si>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</si>
  <si>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</si>
  <si>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</si>
  <si>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</si>
  <si>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</si>
  <si>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</si>
  <si>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</si>
  <si>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</si>
  <si>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</si>
  <si>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</si>
  <si>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</si>
  <si>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</si>
  <si>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</si>
  <si>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</si>
  <si>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</si>
  <si>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</si>
  <si>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</si>
  <si>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</si>
  <si>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</si>
  <si>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</si>
  <si>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</si>
  <si>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</si>
  <si>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</si>
  <si>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</si>
  <si>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</si>
  <si>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</si>
  <si>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</si>
  <si>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</si>
  <si>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</si>
  <si>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</si>
  <si>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</si>
  <si>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</si>
  <si>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</si>
  <si>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</si>
  <si>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</si>
  <si>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</si>
  <si>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</si>
  <si>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</si>
  <si>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</si>
  <si>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</si>
  <si>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</si>
  <si>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</si>
  <si>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</si>
  <si>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</si>
  <si>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</si>
  <si>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</si>
  <si>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</si>
  <si>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</si>
  <si>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</si>
  <si>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</si>
  <si>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</si>
  <si>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</si>
  <si>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</si>
  <si>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</si>
  <si>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</si>
  <si>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</si>
  <si>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</si>
  <si>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</si>
  <si>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</si>
  <si>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</si>
  <si>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</si>
  <si>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</si>
  <si>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</si>
  <si>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</si>
  <si>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</si>
  <si>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</si>
  <si>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</si>
  <si>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</si>
  <si>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</si>
  <si>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</si>
  <si>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</si>
  <si>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</si>
  <si>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</si>
  <si>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</si>
  <si>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</si>
  <si>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</si>
  <si>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</si>
  <si>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</si>
  <si>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</si>
  <si>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</si>
  <si>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</si>
  <si>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</si>
  <si>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</si>
  <si>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</si>
  <si>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</si>
  <si>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</si>
  <si>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</si>
  <si>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</si>
  <si>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</si>
  <si>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</si>
  <si>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</si>
  <si>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</si>
  <si>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</si>
  <si>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</si>
  <si>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</si>
  <si>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</si>
  <si>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</si>
  <si>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</si>
  <si>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</si>
  <si>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</si>
  <si>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</si>
  <si>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</si>
  <si>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</si>
  <si>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</si>
  <si>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</si>
  <si>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</si>
  <si>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</si>
  <si>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</si>
  <si>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</si>
  <si>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</si>
  <si>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</si>
  <si>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</si>
  <si>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</si>
  <si>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</si>
  <si>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</si>
  <si>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</si>
  <si>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</si>
  <si>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</si>
  <si>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</si>
  <si>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</si>
  <si>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</si>
  <si>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</si>
  <si>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</si>
  <si>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</si>
  <si>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</si>
  <si>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</si>
  <si>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</si>
  <si>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</si>
  <si>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</si>
  <si>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</si>
  <si>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</si>
  <si>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</si>
  <si>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</si>
  <si>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</si>
  <si>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</si>
  <si>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</si>
  <si>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</si>
  <si>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</si>
  <si>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</si>
  <si>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</si>
  <si>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</si>
  <si>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</si>
  <si>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</si>
  <si>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</si>
  <si>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</si>
  <si>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</si>
  <si>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</si>
  <si>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</si>
  <si>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</si>
  <si>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</si>
  <si>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</si>
  <si>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</si>
  <si>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</si>
  <si>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</si>
  <si>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</si>
  <si>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</si>
  <si>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</si>
  <si>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</si>
  <si>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</si>
  <si>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</si>
  <si>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</si>
  <si>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</si>
  <si>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</si>
  <si>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</si>
  <si>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</si>
  <si>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</si>
  <si>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</si>
  <si>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</si>
  <si>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</si>
  <si>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</si>
  <si>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</si>
  <si>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</si>
  <si>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</si>
  <si>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</si>
  <si>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</si>
  <si>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</si>
  <si>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</si>
  <si>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</si>
  <si>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</si>
  <si>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</si>
  <si>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</si>
  <si>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</si>
  <si>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</si>
  <si>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</si>
  <si>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</si>
  <si>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</si>
  <si>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</si>
  <si>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</si>
  <si>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</si>
  <si>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</si>
  <si>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</si>
  <si>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</si>
  <si>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</si>
  <si>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</si>
  <si>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</si>
  <si>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</si>
  <si>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</si>
  <si>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</si>
  <si>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</si>
  <si>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</si>
  <si>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</si>
  <si>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</si>
  <si>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</si>
  <si>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</si>
  <si>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</si>
  <si>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</si>
  <si>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</si>
  <si>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</si>
  <si>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</si>
  <si>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</si>
  <si>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</si>
  <si>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</si>
  <si>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</si>
  <si>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</si>
  <si>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</si>
  <si>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</si>
  <si>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</si>
  <si>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</si>
  <si>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</si>
  <si>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</si>
  <si>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</si>
  <si>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</si>
  <si>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</si>
  <si>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</si>
  <si>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</si>
  <si>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</si>
  <si>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</si>
  <si>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</si>
  <si>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</si>
  <si>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</si>
  <si>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</si>
  <si>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</si>
  <si>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</si>
  <si>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</si>
  <si>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</si>
  <si>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</si>
  <si>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</si>
  <si>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</si>
  <si>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</si>
  <si>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</si>
  <si>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</si>
  <si>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</si>
  <si>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</si>
  <si>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</si>
  <si>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</si>
  <si>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</si>
  <si>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</si>
  <si>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</si>
  <si>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</si>
  <si>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</si>
  <si>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</si>
  <si>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</si>
  <si>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</si>
  <si>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</si>
  <si>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</si>
  <si>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</si>
  <si>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</si>
  <si>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</si>
  <si>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</si>
  <si>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</si>
  <si>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</si>
  <si>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</si>
  <si>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</si>
  <si>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</si>
  <si>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</si>
  <si>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</si>
  <si>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</si>
  <si>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</si>
  <si>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</si>
  <si>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</si>
  <si>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</si>
  <si>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</si>
  <si>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</si>
  <si>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</si>
  <si>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</si>
  <si>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</si>
  <si>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</si>
  <si>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</si>
  <si>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</si>
  <si>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</si>
  <si>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</si>
  <si>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</si>
  <si>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</si>
  <si>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</si>
  <si>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</si>
  <si>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</si>
  <si>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</si>
  <si>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</si>
  <si>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</si>
  <si>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</si>
  <si>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</si>
  <si>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</si>
  <si>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</si>
  <si>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</si>
  <si>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</si>
  <si>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</si>
  <si>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</si>
  <si>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</si>
  <si>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</si>
  <si>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</si>
  <si>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</si>
  <si>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</si>
  <si>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</si>
  <si>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</si>
  <si>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</si>
  <si>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</si>
  <si>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</si>
  <si>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</si>
  <si>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</si>
  <si>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</si>
  <si>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</si>
  <si>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</si>
  <si>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</si>
  <si>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</si>
  <si>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</si>
  <si>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</si>
  <si>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</si>
  <si>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</si>
  <si>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</si>
  <si>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</si>
  <si>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</si>
  <si>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</si>
  <si>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</si>
  <si>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</si>
  <si>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</si>
  <si>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</si>
  <si>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</si>
  <si>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</si>
  <si>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</si>
  <si>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</si>
  <si>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</si>
  <si>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</si>
  <si>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</si>
  <si>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</si>
  <si>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</si>
  <si>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</si>
  <si>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</si>
  <si>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</si>
  <si>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</si>
  <si>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</si>
  <si>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</si>
  <si>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</si>
  <si>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</si>
  <si>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</si>
  <si>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</si>
  <si>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</si>
  <si>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</si>
  <si>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</si>
  <si>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</si>
  <si>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</si>
  <si>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</si>
  <si>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</si>
  <si>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</si>
  <si>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</si>
  <si>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</si>
  <si>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</si>
  <si>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</si>
  <si>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</si>
  <si>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</si>
  <si>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</si>
  <si>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</si>
  <si>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</si>
  <si>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</si>
  <si>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</si>
  <si>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</si>
  <si>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</si>
  <si>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</si>
  <si>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</si>
  <si>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</si>
  <si>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</si>
  <si>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</si>
  <si>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</si>
  <si>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</si>
  <si>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</si>
  <si>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</si>
  <si>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</si>
  <si>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</si>
  <si>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</si>
  <si>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</si>
  <si>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</si>
  <si>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</si>
  <si>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</si>
  <si>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</si>
  <si>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</si>
  <si>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</si>
  <si>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</si>
  <si>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</si>
  <si>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</si>
  <si>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</si>
  <si>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</si>
  <si>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</si>
  <si>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</si>
  <si>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</si>
  <si>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</si>
  <si>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</si>
  <si>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</si>
  <si>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</si>
  <si>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</si>
  <si>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</si>
  <si>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</si>
  <si>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</si>
  <si>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</si>
  <si>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</si>
  <si>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</si>
  <si>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</si>
  <si>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</si>
  <si>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</si>
  <si>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</si>
  <si>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</si>
  <si>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</si>
  <si>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</si>
  <si>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</si>
  <si>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</si>
  <si>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</si>
  <si>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</si>
  <si>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</si>
  <si>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</si>
  <si>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</si>
  <si>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</si>
  <si>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</si>
  <si>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</si>
  <si>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</si>
  <si>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</si>
  <si>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</si>
  <si>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</si>
  <si>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</si>
  <si>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</si>
  <si>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</si>
  <si>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</si>
  <si>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</si>
  <si>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</si>
  <si>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</si>
  <si>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</si>
  <si>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</si>
  <si>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</si>
  <si>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</si>
  <si>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</si>
  <si>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</si>
  <si>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</si>
  <si>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</si>
  <si>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</si>
  <si>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</si>
  <si>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</si>
  <si>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</si>
  <si>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</si>
  <si>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</si>
  <si>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</si>
  <si>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</si>
  <si>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</si>
  <si>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</si>
  <si>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</si>
  <si>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</si>
  <si>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</si>
  <si>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</si>
  <si>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</si>
  <si>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</si>
  <si>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</si>
  <si>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</si>
  <si>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</si>
  <si>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</si>
  <si>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</si>
  <si>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</si>
  <si>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</si>
  <si>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</si>
  <si>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</si>
  <si>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</si>
  <si>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</si>
  <si>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</si>
  <si>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</si>
  <si>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</si>
  <si>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</si>
  <si>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</si>
  <si>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</si>
  <si>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</si>
  <si>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</si>
  <si>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</si>
  <si>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</si>
  <si>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</si>
  <si>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</si>
  <si>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</si>
  <si>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</si>
  <si>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</si>
  <si>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</si>
  <si>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</si>
  <si>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</si>
  <si>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</si>
  <si>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</si>
  <si>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</si>
  <si>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</si>
  <si>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</si>
  <si>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</si>
  <si>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</si>
  <si>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</si>
  <si>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</si>
  <si>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</si>
  <si>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</si>
  <si>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</si>
  <si>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</si>
  <si>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</si>
  <si>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</si>
  <si>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</si>
  <si>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</si>
  <si>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</si>
  <si>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</si>
  <si>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</si>
  <si>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</si>
  <si>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</si>
  <si>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</si>
  <si>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</si>
  <si>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</si>
  <si>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</si>
  <si>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</si>
  <si>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</si>
  <si>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</si>
  <si>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</si>
  <si>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</si>
  <si>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</si>
  <si>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</si>
  <si>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</si>
  <si>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</si>
  <si>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</si>
  <si>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</si>
  <si>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</si>
  <si>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</si>
  <si>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</si>
  <si>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</si>
  <si>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</si>
  <si>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</si>
  <si>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</si>
  <si>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</si>
  <si>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</si>
  <si>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</si>
  <si>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</si>
  <si>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</si>
  <si>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</si>
  <si>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</si>
  <si>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</si>
  <si>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</si>
  <si>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</si>
  <si>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</si>
  <si>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</si>
  <si>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</si>
  <si>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</si>
  <si>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</si>
  <si>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</si>
  <si>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</si>
  <si>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</si>
  <si>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</si>
  <si>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</si>
  <si>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</si>
  <si>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</si>
  <si>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</si>
  <si>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</si>
  <si>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</si>
  <si>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</si>
  <si>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</si>
  <si>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</si>
  <si>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</si>
  <si>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</si>
  <si>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</si>
  <si>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</si>
  <si>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</si>
  <si>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</si>
  <si>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</si>
  <si>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</si>
  <si>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</si>
  <si>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</si>
  <si>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</si>
  <si>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</si>
  <si>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</si>
  <si>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</si>
  <si>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</si>
  <si>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</si>
  <si>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</si>
  <si>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</si>
  <si>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</si>
  <si>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</si>
  <si>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</si>
  <si>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</si>
  <si>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</si>
  <si>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</si>
  <si>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</si>
  <si>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</si>
  <si>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</si>
  <si>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</si>
  <si>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</si>
  <si>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</si>
  <si>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</si>
  <si>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</si>
  <si>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</si>
  <si>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</si>
  <si>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</si>
  <si>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</si>
  <si>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</si>
  <si>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</si>
  <si>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</si>
  <si>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</si>
  <si>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</si>
  <si>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</si>
  <si>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</si>
  <si>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</si>
  <si>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</si>
  <si>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</si>
  <si>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</si>
  <si>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</si>
  <si>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</si>
  <si>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</si>
  <si>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</si>
  <si>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</si>
  <si>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</si>
  <si>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</si>
  <si>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</si>
  <si>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</si>
  <si>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</si>
  <si>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</si>
  <si>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</si>
  <si>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</si>
  <si>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</si>
  <si>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</si>
  <si>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</si>
  <si>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</si>
  <si>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</si>
  <si>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</si>
  <si>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</si>
  <si>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</si>
  <si>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</si>
  <si>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</si>
  <si>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</si>
  <si>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</si>
  <si>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</si>
  <si>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</si>
  <si>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</si>
  <si>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</si>
  <si>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</si>
  <si>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</si>
  <si>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</si>
  <si>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</si>
  <si>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</si>
  <si>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</si>
  <si>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</si>
  <si>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</si>
  <si>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</si>
  <si>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</si>
  <si>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</si>
  <si>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</si>
  <si>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</si>
  <si>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</si>
  <si>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</si>
  <si>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</si>
  <si>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</si>
  <si>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</si>
  <si>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</si>
  <si>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</si>
  <si>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</si>
  <si>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</si>
  <si>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</si>
  <si>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</si>
  <si>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</si>
  <si>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</si>
  <si>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</si>
  <si>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</si>
  <si>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</si>
  <si>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</si>
  <si>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</si>
  <si>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</si>
  <si>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</si>
  <si>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</si>
  <si>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</si>
  <si>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</si>
  <si>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</si>
  <si>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</si>
  <si>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</si>
  <si>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</si>
  <si>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</si>
  <si>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</si>
  <si>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</si>
  <si>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</si>
  <si>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</si>
  <si>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</si>
  <si>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</si>
  <si>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</si>
  <si>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</si>
  <si>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</si>
  <si>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</si>
  <si>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</si>
  <si>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</si>
  <si>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</si>
  <si>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</si>
  <si>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</si>
  <si>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</si>
  <si>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</si>
  <si>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</si>
  <si>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</si>
  <si>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</si>
  <si>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</si>
  <si>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</si>
  <si>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</si>
  <si>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</si>
  <si>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</si>
  <si>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</si>
  <si>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</si>
  <si>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</si>
  <si>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</si>
  <si>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</si>
  <si>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</si>
  <si>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</si>
  <si>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</si>
  <si>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</si>
  <si>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</si>
  <si>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</si>
  <si>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</si>
  <si>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</si>
  <si>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</si>
  <si>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</si>
  <si>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</si>
  <si>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</si>
  <si>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</si>
  <si>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</si>
  <si>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</si>
  <si>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</si>
  <si>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</si>
  <si>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</si>
  <si>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</si>
  <si>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</si>
  <si>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</si>
  <si>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</si>
  <si>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</si>
  <si>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</si>
  <si>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</si>
  <si>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</si>
  <si>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</si>
  <si>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</si>
  <si>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</si>
  <si>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</si>
  <si>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</si>
  <si>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</si>
  <si>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</si>
  <si>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</si>
  <si>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</si>
  <si>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</si>
  <si>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</si>
  <si>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</si>
  <si>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</si>
  <si>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</si>
  <si>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</si>
  <si>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</si>
  <si>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</si>
  <si>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</si>
  <si>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</si>
  <si>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</si>
  <si>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</si>
  <si>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</si>
  <si>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</si>
  <si>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</si>
  <si>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</si>
  <si>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</si>
  <si>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</si>
  <si>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</si>
  <si>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</si>
  <si>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</si>
  <si>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</si>
  <si>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</si>
  <si>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</si>
  <si>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</si>
  <si>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</si>
  <si>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</si>
  <si>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</si>
  <si>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</si>
  <si>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</si>
  <si>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</si>
  <si>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</si>
  <si>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</si>
  <si>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</si>
  <si>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</si>
  <si>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</si>
  <si>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</si>
  <si>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</si>
  <si>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</si>
  <si>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</si>
  <si>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</si>
  <si>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</si>
  <si>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</si>
  <si>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</si>
  <si>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</si>
  <si>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</si>
  <si>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</si>
  <si>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</si>
  <si>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</si>
  <si>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</si>
  <si>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</si>
  <si>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</si>
  <si>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</si>
  <si>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</si>
  <si>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</si>
  <si>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</si>
  <si>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</si>
  <si>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</si>
  <si>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</si>
  <si>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</si>
  <si>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</si>
  <si>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</si>
  <si>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</si>
  <si>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</si>
  <si>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</si>
  <si>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</si>
  <si>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</si>
  <si>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</si>
  <si>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</si>
  <si>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</si>
  <si>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</si>
  <si>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</si>
  <si>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</si>
  <si>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</si>
  <si>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</si>
  <si>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</si>
  <si>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</si>
  <si>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</si>
  <si>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</si>
  <si>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</si>
  <si>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</si>
  <si>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</si>
  <si>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</si>
  <si>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</si>
  <si>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</si>
  <si>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</si>
  <si>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</si>
  <si>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</si>
  <si>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</si>
  <si>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</si>
  <si>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</si>
  <si>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</si>
  <si>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</si>
  <si>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</si>
  <si>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</si>
  <si>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</si>
  <si>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</si>
  <si>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</si>
  <si>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</si>
  <si>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</si>
  <si>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</si>
  <si>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</si>
  <si>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</si>
  <si>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</si>
  <si>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</si>
  <si>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</si>
  <si>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</si>
  <si>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</si>
  <si>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</si>
  <si>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</si>
  <si>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</si>
  <si>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</si>
  <si>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</si>
  <si>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</si>
  <si>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</si>
  <si>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</si>
  <si>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</si>
  <si>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</si>
  <si>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</si>
  <si>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</si>
  <si>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</si>
  <si>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</si>
  <si>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</si>
  <si>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</si>
  <si>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</si>
  <si>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</si>
  <si>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</si>
  <si>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</si>
  <si>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</si>
  <si>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</si>
  <si>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</si>
  <si>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</si>
  <si>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</si>
  <si>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</si>
  <si>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</si>
  <si>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</si>
  <si>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</si>
  <si>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</si>
  <si>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</si>
  <si>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</si>
  <si>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</si>
  <si>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</si>
  <si>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</si>
  <si>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</si>
  <si>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</si>
  <si>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</si>
  <si>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</si>
  <si>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</si>
  <si>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</si>
  <si>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</si>
  <si>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</si>
  <si>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</si>
  <si>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</si>
  <si>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</si>
  <si>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</si>
  <si>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</si>
  <si>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</si>
  <si>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</si>
  <si>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</si>
  <si>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</si>
  <si>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</si>
  <si>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</si>
  <si>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</si>
  <si>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</si>
  <si>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</si>
  <si>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</si>
  <si>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</si>
  <si>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</si>
  <si>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</si>
  <si>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</si>
  <si>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</si>
  <si>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</si>
  <si>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</si>
  <si>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</si>
  <si>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</si>
  <si>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</si>
  <si>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</si>
  <si>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</si>
  <si>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</si>
  <si>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</si>
  <si>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</si>
  <si>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</si>
  <si>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</si>
  <si>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</si>
  <si>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</si>
  <si>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</si>
  <si>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</si>
  <si>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</si>
  <si>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</si>
  <si>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</si>
  <si>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</si>
  <si>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</si>
  <si>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</si>
  <si>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</si>
  <si>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</si>
  <si>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</si>
  <si>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</si>
  <si>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</si>
  <si>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</si>
  <si>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</si>
  <si>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</si>
  <si>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</si>
  <si>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</si>
  <si>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</si>
  <si>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</si>
  <si>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</si>
  <si>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</si>
  <si>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</si>
  <si>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</si>
  <si>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</si>
  <si>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</si>
  <si>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</si>
  <si>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</si>
  <si>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</si>
  <si>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</si>
  <si>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</si>
  <si>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</si>
  <si>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</si>
  <si>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</si>
  <si>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</si>
  <si>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</si>
  <si>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</si>
  <si>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</si>
  <si>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</si>
  <si>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</si>
  <si>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</si>
  <si>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</si>
  <si>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</si>
  <si>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</si>
  <si>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</si>
  <si>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</si>
  <si>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</si>
  <si>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</si>
  <si>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</si>
  <si>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</si>
  <si>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</si>
  <si>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</si>
  <si>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</si>
  <si>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</si>
  <si>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</si>
  <si>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</si>
  <si>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</si>
  <si>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</si>
  <si>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</si>
  <si>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</si>
  <si>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</si>
  <si>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</si>
  <si>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</si>
  <si>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</si>
  <si>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</si>
  <si>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</si>
  <si>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</si>
  <si>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</si>
  <si>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</si>
  <si>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</si>
  <si>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</si>
  <si>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</si>
  <si>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</si>
  <si>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</si>
  <si>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</si>
  <si>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</si>
  <si>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</si>
  <si>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</si>
  <si>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</si>
  <si>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</si>
  <si>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</si>
  <si>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</si>
  <si>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</si>
  <si>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</si>
  <si>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</si>
  <si>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</si>
  <si>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</si>
  <si>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</si>
  <si>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</si>
  <si>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</si>
  <si>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</si>
  <si>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</si>
  <si>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</si>
  <si>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</si>
  <si>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</si>
  <si>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</si>
  <si>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</si>
  <si>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</si>
  <si>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</si>
  <si>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</si>
  <si>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</si>
  <si>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</si>
  <si>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</si>
  <si>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</si>
  <si>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</si>
  <si>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</si>
  <si>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</si>
  <si>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</si>
  <si>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</si>
  <si>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</si>
  <si>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</si>
  <si>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</si>
  <si>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</si>
  <si>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</si>
  <si>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</si>
  <si>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</si>
  <si>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</si>
  <si>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</si>
  <si>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</si>
  <si>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</si>
  <si>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</si>
  <si>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</si>
  <si>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</si>
  <si>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</si>
  <si>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</si>
  <si>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</si>
  <si>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</si>
  <si>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</si>
  <si>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</si>
  <si>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</si>
  <si>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</si>
  <si>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</si>
  <si>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</si>
  <si>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</si>
  <si>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</si>
  <si>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</si>
  <si>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</si>
  <si>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</si>
  <si>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</si>
  <si>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</si>
  <si>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</si>
  <si>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</si>
  <si>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</si>
  <si>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</si>
  <si>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</si>
  <si>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</si>
  <si>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</si>
  <si>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</si>
  <si>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</si>
  <si>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</si>
  <si>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</si>
  <si>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</si>
  <si>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</si>
  <si>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</si>
  <si>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</si>
  <si>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</si>
  <si>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</si>
  <si>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</si>
  <si>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</si>
  <si>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</si>
  <si>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</si>
  <si>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</si>
  <si>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</si>
  <si>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</si>
  <si>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</si>
  <si>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</si>
  <si>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</si>
  <si>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</si>
  <si>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</si>
  <si>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</si>
  <si>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</si>
  <si>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</si>
  <si>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</si>
  <si>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</si>
  <si>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</si>
  <si>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</si>
  <si>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</si>
  <si>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</si>
  <si>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</si>
  <si>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</si>
  <si>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</si>
  <si>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</si>
  <si>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</si>
  <si>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</si>
  <si>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</si>
  <si>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</si>
  <si>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</si>
  <si>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</si>
  <si>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</si>
  <si>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</si>
  <si>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</si>
  <si>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</si>
  <si>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</si>
  <si>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</si>
  <si>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</si>
  <si>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</si>
  <si>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</si>
  <si>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</si>
  <si>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</si>
  <si>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</si>
  <si>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</si>
  <si>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</si>
  <si>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</si>
  <si>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</si>
  <si>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</si>
  <si>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</si>
  <si>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</si>
  <si>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</si>
  <si>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</si>
  <si>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</si>
  <si>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</si>
  <si>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</si>
  <si>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</si>
  <si>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</si>
  <si>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</si>
  <si>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</si>
  <si>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</si>
  <si>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</si>
  <si>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</si>
  <si>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</si>
  <si>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</si>
  <si>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</si>
  <si>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</si>
  <si>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</si>
  <si>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</si>
  <si>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</si>
  <si>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</si>
  <si>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</si>
  <si>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</si>
  <si>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</si>
  <si>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</si>
  <si>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</si>
  <si>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</si>
  <si>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</si>
  <si>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</si>
  <si>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</si>
  <si>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</si>
  <si>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</si>
  <si>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</si>
  <si>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</si>
  <si>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</si>
  <si>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</si>
  <si>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</si>
  <si>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</si>
  <si>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</si>
  <si>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</si>
  <si>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</si>
  <si>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</si>
  <si>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</si>
  <si>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</si>
  <si>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</si>
  <si>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</si>
  <si>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</si>
  <si>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</si>
  <si>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</si>
  <si>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</si>
  <si>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</si>
  <si>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</si>
  <si>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</si>
  <si>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</si>
  <si>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</si>
  <si>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</si>
  <si>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</si>
  <si>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</si>
  <si>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</si>
  <si>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</si>
  <si>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</si>
  <si>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</si>
  <si>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</si>
  <si>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</si>
  <si>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</si>
  <si>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</si>
  <si>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</si>
  <si>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</si>
  <si>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</si>
  <si>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</si>
  <si>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</si>
  <si>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</si>
  <si>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</si>
  <si>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</si>
  <si>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</si>
  <si>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</si>
  <si>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</si>
  <si>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</si>
  <si>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</si>
  <si>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</si>
  <si>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</si>
  <si>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</si>
  <si>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</si>
  <si>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</si>
  <si>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</si>
  <si>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</si>
  <si>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</si>
  <si>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</si>
  <si>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</si>
  <si>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</si>
  <si>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</si>
  <si>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</si>
  <si>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</si>
  <si>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</si>
  <si>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</si>
  <si>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</si>
  <si>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</si>
  <si>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</si>
  <si>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</si>
  <si>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</si>
  <si>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</si>
  <si>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</si>
  <si>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</si>
  <si>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</si>
  <si>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</si>
  <si>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</si>
  <si>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</si>
  <si>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</si>
  <si>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</si>
  <si>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</si>
  <si>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</si>
  <si>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</si>
  <si>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</si>
  <si>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</si>
  <si>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</si>
  <si>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</si>
  <si>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</si>
  <si>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</si>
  <si>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</si>
  <si>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</si>
  <si>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</si>
  <si>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</si>
  <si>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</si>
  <si>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</si>
  <si>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</si>
  <si>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</si>
  <si>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</si>
  <si>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</si>
  <si>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</si>
  <si>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</si>
  <si>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</si>
  <si>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</si>
  <si>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</si>
  <si>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</si>
  <si>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</si>
  <si>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</si>
  <si>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</si>
  <si>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</si>
  <si>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</si>
  <si>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</si>
  <si>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</si>
  <si>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</si>
  <si>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</si>
  <si>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</si>
  <si>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</si>
  <si>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</si>
  <si>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</si>
  <si>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</si>
  <si>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</si>
  <si>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</si>
  <si>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</si>
  <si>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</si>
  <si>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</si>
  <si>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</si>
  <si>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</si>
  <si>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</si>
  <si>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</si>
  <si>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</si>
  <si>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</si>
  <si>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</si>
  <si>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</si>
  <si>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</si>
  <si>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</si>
  <si>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</si>
  <si>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</si>
  <si>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</si>
  <si>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</si>
  <si>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</si>
  <si>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</si>
  <si>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</si>
  <si>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</si>
  <si>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</si>
  <si>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</si>
  <si>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</si>
  <si>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</si>
  <si>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</si>
  <si>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</si>
  <si>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</si>
  <si>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</si>
  <si>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</si>
  <si>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</si>
  <si>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</si>
  <si>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</si>
  <si>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</si>
  <si>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</si>
  <si>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</si>
  <si>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</si>
  <si>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</si>
  <si>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</si>
  <si>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</si>
  <si>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</si>
  <si>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</si>
  <si>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</si>
  <si>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</si>
  <si>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</si>
  <si>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</si>
  <si>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</si>
  <si>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</si>
  <si>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</si>
  <si>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</si>
  <si>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</si>
  <si>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</si>
  <si>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</si>
  <si>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</si>
  <si>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</si>
  <si>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</si>
  <si>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</si>
  <si>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</si>
  <si>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</si>
  <si>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</si>
  <si>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</si>
  <si>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</si>
  <si>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</si>
  <si>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</si>
  <si>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</si>
  <si>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</si>
  <si>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</si>
  <si>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</si>
  <si>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</si>
  <si>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</si>
  <si>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</si>
  <si>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</si>
  <si>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</si>
  <si>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</si>
  <si>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</si>
  <si>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</si>
  <si>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</si>
  <si>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</si>
  <si>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</si>
  <si>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</si>
  <si>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</si>
  <si>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</si>
  <si>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</si>
  <si>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</si>
  <si>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</si>
  <si>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</si>
  <si>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</si>
  <si>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</si>
  <si>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</si>
  <si>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</si>
  <si>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</si>
  <si>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</si>
  <si>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</si>
  <si>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</si>
  <si>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</si>
  <si>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</si>
  <si>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</si>
  <si>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</si>
  <si>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</si>
  <si>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</si>
  <si>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</si>
  <si>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</si>
  <si>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</si>
  <si>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</si>
  <si>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</si>
  <si>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</si>
  <si>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</si>
  <si>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</si>
  <si>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</si>
  <si>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</si>
  <si>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</si>
  <si>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</si>
  <si>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</si>
  <si>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</si>
  <si>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</si>
  <si>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</si>
  <si>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</si>
  <si>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</si>
  <si>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</si>
  <si>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</si>
  <si>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</si>
  <si>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</si>
  <si>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</si>
  <si>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</si>
  <si>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</si>
  <si>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</si>
  <si>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</si>
  <si>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</si>
  <si>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</si>
  <si>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</si>
  <si>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</si>
  <si>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</si>
  <si>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</si>
  <si>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</si>
  <si>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</si>
  <si>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</si>
  <si>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</si>
  <si>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</si>
  <si>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</si>
  <si>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</si>
  <si>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</si>
  <si>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</si>
  <si>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</si>
  <si>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</si>
  <si>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</si>
  <si>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</si>
  <si>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</si>
  <si>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</si>
  <si>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</si>
  <si>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</si>
  <si>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</si>
  <si>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</si>
  <si>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</si>
  <si>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</si>
  <si>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</si>
  <si>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</si>
  <si>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</si>
  <si>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</si>
  <si>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</si>
  <si>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</si>
  <si>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</si>
  <si>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</si>
  <si>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</si>
  <si>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</si>
  <si>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</si>
  <si>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</si>
  <si>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</si>
  <si>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</si>
  <si>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</si>
  <si>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</si>
  <si>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</si>
  <si>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</si>
  <si>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</si>
  <si>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</si>
  <si>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</si>
  <si>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</si>
  <si>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</si>
  <si>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</si>
  <si>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</si>
  <si>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</si>
  <si>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</si>
  <si>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</si>
  <si>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</si>
  <si>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</si>
  <si>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</si>
  <si>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</si>
  <si>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</si>
  <si>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</si>
  <si>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</si>
  <si>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</si>
  <si>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</si>
  <si>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</si>
  <si>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</si>
  <si>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</si>
  <si>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</si>
  <si>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</si>
  <si>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</si>
  <si>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</si>
  <si>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</si>
  <si>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</si>
  <si>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</si>
  <si>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</si>
  <si>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</si>
  <si>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</si>
  <si>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</si>
  <si>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</si>
  <si>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</si>
  <si>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</si>
  <si>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</si>
  <si>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</si>
  <si>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</si>
  <si>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</si>
  <si>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</si>
  <si>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</si>
  <si>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</si>
  <si>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</si>
  <si>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</si>
  <si>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</si>
  <si>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</si>
  <si>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</si>
  <si>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</si>
  <si>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</si>
  <si>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</si>
  <si>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</si>
  <si>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</si>
  <si>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</si>
  <si>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</si>
  <si>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</si>
  <si>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</si>
  <si>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</si>
  <si>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</si>
  <si>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</si>
  <si>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</si>
  <si>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</si>
  <si>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</si>
  <si>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</si>
  <si>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</si>
  <si>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</si>
  <si>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</si>
  <si>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</si>
  <si>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</si>
  <si>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</si>
  <si>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</si>
  <si>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</si>
  <si>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</si>
  <si>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</si>
  <si>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</si>
  <si>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</si>
  <si>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</si>
  <si>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</si>
  <si>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</si>
  <si>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</si>
  <si>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</si>
  <si>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</si>
  <si>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</si>
  <si>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</si>
  <si>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</si>
  <si>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</si>
  <si>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</si>
  <si>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</si>
  <si>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</si>
  <si>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</si>
  <si>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</si>
  <si>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</si>
  <si>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</si>
  <si>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</si>
  <si>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</si>
  <si>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</si>
  <si>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</si>
  <si>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</si>
  <si>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</si>
  <si>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</si>
  <si>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</si>
  <si>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</si>
  <si>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</si>
  <si>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</si>
  <si>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</si>
  <si>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</si>
  <si>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</si>
  <si>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</si>
  <si>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</si>
  <si>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</si>
  <si>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</si>
  <si>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</si>
  <si>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</si>
  <si>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</si>
  <si>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</si>
  <si>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</si>
  <si>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</si>
  <si>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</si>
  <si>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</si>
  <si>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</si>
  <si>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</si>
  <si>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</si>
  <si>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</si>
  <si>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</si>
  <si>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</si>
  <si>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</si>
  <si>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</si>
  <si>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</si>
  <si>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</si>
  <si>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</si>
  <si>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</si>
  <si>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</si>
  <si>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</si>
  <si>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</si>
  <si>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</si>
  <si>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</si>
  <si>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</si>
  <si>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</si>
  <si>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</si>
  <si>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</si>
  <si>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</si>
  <si>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</si>
  <si>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</si>
  <si>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</si>
  <si>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</si>
  <si>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</si>
  <si>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</si>
  <si>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</si>
  <si>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</si>
  <si>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</si>
  <si>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</si>
  <si>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</si>
  <si>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</si>
  <si>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</si>
  <si>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</si>
  <si>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</si>
  <si>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</si>
  <si>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</si>
  <si>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</si>
  <si>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</si>
  <si>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</si>
  <si>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</si>
  <si>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</si>
  <si>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</si>
  <si>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</si>
  <si>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</si>
  <si>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</si>
  <si>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</si>
  <si>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</si>
  <si>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</si>
  <si>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</si>
  <si>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</si>
  <si>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</si>
  <si>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</si>
  <si>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</si>
  <si>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</si>
  <si>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</si>
  <si>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</si>
  <si>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</si>
  <si>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</si>
  <si>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</si>
  <si>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</si>
  <si>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</si>
  <si>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</si>
  <si>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</si>
  <si>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</si>
  <si>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</si>
  <si>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</si>
  <si>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</si>
  <si>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</si>
  <si>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</si>
  <si>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</si>
  <si>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</si>
  <si>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</si>
  <si>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</si>
  <si>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</si>
  <si>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</si>
  <si>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</si>
  <si>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</si>
  <si>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</si>
  <si>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</si>
  <si>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</si>
  <si>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</si>
  <si>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</si>
  <si>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</si>
  <si>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</si>
  <si>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</si>
  <si>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</si>
  <si>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</si>
  <si>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</si>
  <si>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</si>
  <si>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</si>
  <si>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</si>
  <si>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</si>
  <si>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</si>
  <si>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</si>
  <si>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</si>
  <si>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</si>
  <si>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</si>
  <si>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</si>
  <si>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</si>
  <si>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</si>
  <si>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</si>
  <si>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</si>
  <si>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</si>
  <si>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</si>
  <si>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</si>
  <si>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</si>
  <si>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</si>
  <si>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</si>
  <si>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</si>
  <si>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</si>
  <si>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</si>
  <si>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</si>
  <si>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</si>
  <si>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</si>
  <si>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</si>
  <si>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</si>
  <si>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</si>
  <si>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</si>
  <si>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</si>
  <si>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</si>
  <si>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</si>
  <si>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</si>
  <si>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</si>
  <si>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</si>
  <si>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</si>
  <si>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</si>
  <si>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</si>
  <si>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</si>
  <si>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</si>
  <si>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</si>
  <si>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</si>
  <si>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</si>
  <si>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</si>
  <si>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</si>
  <si>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</si>
  <si>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</si>
  <si>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</si>
  <si>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</si>
  <si>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</si>
  <si>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</si>
  <si>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</si>
  <si>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</si>
  <si>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</si>
  <si>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</si>
  <si>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</si>
  <si>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</si>
  <si>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</si>
  <si>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</si>
  <si>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</si>
  <si>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</si>
  <si>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</si>
  <si>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</si>
  <si>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</si>
  <si>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</si>
  <si>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</si>
  <si>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</si>
  <si>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</si>
  <si>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</si>
  <si>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</si>
  <si>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</si>
  <si>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</si>
  <si>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</si>
  <si>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</si>
  <si>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</si>
  <si>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</si>
  <si>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</si>
  <si>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</si>
  <si>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</si>
  <si>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</si>
  <si>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</si>
  <si>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</si>
  <si>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</si>
  <si>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</si>
  <si>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</si>
  <si>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</si>
  <si>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</si>
  <si>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</si>
  <si>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</si>
  <si>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</si>
  <si>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</si>
  <si>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</si>
  <si>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</si>
  <si>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</si>
  <si>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</si>
  <si>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</si>
  <si>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</si>
  <si>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</si>
  <si>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</si>
  <si>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</si>
  <si>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</si>
  <si>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</si>
  <si>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</si>
  <si>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</si>
  <si>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</si>
  <si>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</si>
  <si>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</si>
  <si>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</si>
  <si>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</si>
  <si>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</si>
  <si>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</si>
  <si>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</si>
  <si>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</si>
  <si>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</si>
  <si>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</si>
  <si>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</si>
  <si>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</si>
  <si>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</si>
  <si>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</si>
  <si>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</si>
  <si>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</si>
  <si>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</si>
  <si>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</si>
  <si>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</si>
  <si>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</si>
  <si>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</si>
  <si>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</si>
  <si>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</si>
  <si>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</si>
  <si>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</si>
  <si>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</si>
  <si>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</si>
  <si>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</si>
  <si>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</si>
  <si>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</si>
  <si>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</si>
  <si>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</si>
  <si>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</si>
  <si>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</si>
  <si>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</si>
  <si>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</si>
  <si>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</si>
  <si>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</si>
  <si>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</si>
  <si>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</si>
  <si>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</si>
  <si>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</si>
  <si>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</si>
  <si>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</si>
  <si>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</si>
  <si>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</si>
  <si>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</si>
  <si>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</si>
  <si>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</si>
  <si>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</si>
  <si>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</si>
  <si>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</si>
  <si>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</si>
  <si>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</si>
  <si>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</si>
  <si>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</si>
  <si>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</si>
  <si>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</si>
  <si>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</si>
  <si>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</si>
  <si>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</si>
  <si>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</si>
  <si>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</si>
  <si>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</si>
  <si>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</si>
  <si>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</si>
  <si>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</si>
  <si>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</si>
  <si>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</si>
  <si>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</si>
  <si>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</si>
  <si>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</si>
  <si>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</si>
  <si>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</si>
  <si>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</si>
  <si>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</si>
  <si>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</si>
  <si>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</si>
  <si>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</si>
  <si>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</si>
  <si>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</si>
  <si>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</si>
  <si>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</si>
  <si>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</si>
  <si>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</si>
  <si>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</si>
  <si>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</si>
  <si>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</si>
  <si>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</si>
  <si>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</si>
  <si>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</si>
  <si>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</si>
  <si>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</si>
  <si>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</si>
  <si>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</si>
  <si>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</si>
  <si>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</si>
  <si>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</si>
  <si>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</si>
  <si>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</si>
  <si>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</si>
  <si>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</si>
  <si>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</si>
  <si>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</si>
  <si>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</si>
  <si>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</si>
  <si>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</si>
  <si>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</si>
  <si>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</si>
  <si>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</si>
  <si>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</si>
  <si>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</si>
  <si>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</si>
  <si>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</si>
  <si>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</si>
  <si>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</si>
  <si>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</si>
  <si>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</si>
  <si>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</si>
  <si>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</si>
  <si>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</si>
  <si>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</si>
  <si>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</si>
  <si>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</si>
  <si>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</si>
  <si>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</si>
  <si>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</si>
  <si>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</si>
  <si>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</si>
  <si>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</si>
  <si>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</si>
  <si>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</si>
  <si>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</si>
  <si>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</si>
  <si>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</si>
  <si>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</si>
  <si>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</si>
  <si>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</si>
  <si>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</si>
  <si>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</si>
  <si>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</si>
  <si>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</si>
  <si>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</si>
  <si>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</si>
  <si>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</si>
  <si>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</si>
  <si>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</si>
  <si>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</si>
  <si>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</si>
  <si>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</si>
  <si>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</si>
  <si>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</si>
  <si>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</si>
  <si>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</si>
  <si>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</si>
  <si>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</si>
  <si>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</si>
  <si>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</si>
  <si>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</si>
  <si>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</si>
  <si>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</si>
  <si>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</si>
  <si>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</si>
  <si>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</si>
  <si>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</si>
  <si>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</si>
  <si>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</si>
  <si>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</si>
  <si>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</si>
  <si>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</si>
  <si>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</si>
  <si>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</si>
  <si>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</si>
  <si>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</si>
  <si>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</si>
  <si>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</si>
  <si>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</si>
  <si>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</si>
  <si>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</si>
  <si>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</si>
  <si>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</si>
  <si>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</si>
  <si>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</si>
  <si>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</si>
  <si>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</si>
  <si>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</si>
  <si>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</si>
  <si>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</si>
  <si>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</si>
  <si>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</si>
  <si>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</si>
  <si>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</si>
  <si>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</si>
  <si>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</si>
  <si>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</si>
  <si>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</si>
  <si>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</si>
  <si>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</si>
  <si>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</si>
  <si>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</si>
  <si>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</si>
  <si>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</si>
  <si>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</si>
  <si>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</si>
  <si>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</si>
  <si>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</si>
  <si>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</si>
  <si>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</si>
  <si>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</si>
  <si>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</si>
  <si>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</si>
  <si>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</si>
  <si>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</si>
  <si>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</si>
  <si>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</si>
  <si>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</si>
  <si>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</si>
  <si>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</si>
  <si>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</si>
  <si>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</si>
  <si>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</si>
  <si>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</si>
  <si>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</si>
  <si>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</si>
  <si>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</si>
  <si>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</si>
  <si>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</si>
  <si>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</si>
  <si>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</si>
  <si>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</si>
  <si>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</si>
  <si>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</si>
  <si>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</si>
  <si>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</si>
  <si>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</si>
  <si>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</si>
  <si>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</si>
  <si>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</si>
  <si>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</si>
  <si>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</si>
  <si>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</si>
  <si>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</si>
  <si>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</si>
  <si>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</si>
  <si>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</si>
  <si>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</si>
  <si>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</si>
  <si>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</si>
  <si>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</si>
  <si>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</si>
  <si>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</si>
  <si>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</si>
  <si>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</si>
  <si>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</si>
  <si>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</si>
  <si>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</si>
  <si>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</si>
  <si>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</si>
  <si>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</si>
  <si>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</si>
  <si>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</si>
  <si>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</si>
  <si>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</si>
  <si>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</si>
  <si>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</si>
  <si>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</si>
  <si>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</si>
  <si>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</si>
  <si>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</si>
  <si>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</si>
  <si>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</si>
  <si>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</si>
  <si>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</si>
  <si>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</si>
  <si>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</si>
  <si>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</si>
  <si>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</si>
  <si>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</si>
  <si>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</si>
  <si>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</si>
  <si>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</si>
  <si>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</si>
  <si>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</si>
  <si>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</si>
  <si>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</si>
  <si>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</si>
  <si>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</si>
  <si>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</si>
  <si>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</si>
  <si>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</si>
  <si>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</si>
  <si>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</si>
  <si>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</si>
  <si>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</si>
  <si>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</si>
  <si>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</si>
  <si>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</si>
  <si>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</si>
  <si>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</si>
  <si>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</si>
  <si>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</si>
  <si>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</si>
  <si>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</si>
  <si>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</si>
  <si>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</si>
  <si>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</si>
  <si>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</si>
  <si>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</si>
  <si>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</si>
  <si>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</si>
  <si>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</si>
  <si>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</si>
  <si>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</si>
  <si>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</si>
  <si>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</si>
  <si>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</si>
  <si>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</si>
  <si>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</si>
  <si>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</si>
  <si>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</si>
  <si>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</si>
  <si>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</si>
  <si>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</si>
  <si>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</si>
  <si>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</si>
  <si>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</si>
  <si>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</si>
  <si>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</si>
  <si>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</si>
  <si>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</si>
  <si>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</si>
  <si>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</si>
  <si>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</si>
  <si>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</si>
  <si>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</si>
  <si>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</si>
  <si>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</si>
  <si>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</si>
  <si>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</si>
  <si>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</si>
  <si>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</si>
  <si>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</si>
  <si>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</si>
  <si>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</si>
  <si>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</si>
  <si>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</si>
  <si>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</si>
  <si>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</si>
  <si>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</si>
  <si>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</si>
  <si>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</si>
  <si>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</si>
  <si>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</si>
  <si>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</si>
  <si>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</si>
  <si>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</si>
  <si>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</si>
  <si>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</si>
  <si>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</si>
  <si>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</si>
  <si>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</si>
  <si>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</si>
  <si>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</si>
  <si>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</si>
  <si>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</si>
  <si>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</si>
  <si>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</si>
  <si>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</si>
  <si>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</si>
  <si>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</si>
  <si>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</si>
  <si>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</si>
  <si>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</si>
  <si>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</si>
  <si>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</si>
  <si>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</si>
  <si>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</si>
  <si>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</si>
  <si>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</si>
  <si>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</si>
  <si>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</si>
  <si>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</si>
  <si>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</si>
  <si>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</si>
  <si>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</si>
  <si>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</si>
  <si>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</si>
  <si>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</si>
  <si>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</si>
  <si>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</si>
  <si>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</si>
  <si>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</si>
  <si>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</si>
  <si>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</si>
  <si>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</si>
  <si>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</si>
  <si>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</si>
  <si>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</si>
  <si>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</si>
  <si>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</si>
  <si>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</si>
  <si>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</si>
  <si>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</si>
  <si>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</si>
  <si>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</si>
  <si>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</si>
  <si>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</si>
  <si>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</si>
  <si>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</si>
  <si>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</si>
  <si>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</si>
  <si>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</si>
  <si>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</si>
  <si>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</si>
  <si>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</si>
  <si>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</si>
  <si>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</si>
  <si>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</si>
  <si>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</si>
  <si>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</si>
  <si>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</si>
  <si>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</si>
  <si>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</si>
  <si>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</si>
  <si>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</si>
  <si>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</si>
  <si>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</si>
  <si>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</si>
  <si>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</si>
  <si>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</si>
  <si>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</si>
  <si>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</si>
  <si>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</si>
  <si>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</si>
  <si>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</si>
  <si>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</si>
  <si>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</si>
  <si>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</si>
  <si>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</si>
  <si>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</si>
  <si>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</si>
  <si>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</si>
  <si>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</si>
  <si>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</si>
  <si>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</si>
  <si>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</si>
  <si>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</si>
  <si>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</si>
  <si>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</si>
  <si>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</si>
  <si>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</si>
  <si>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</si>
  <si>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</si>
  <si>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</si>
  <si>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</si>
  <si>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</si>
  <si>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</si>
  <si>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</si>
  <si>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</si>
  <si>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</si>
  <si>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</si>
  <si>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</si>
  <si>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</si>
  <si>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</si>
  <si>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</si>
  <si>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</si>
  <si>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</si>
  <si>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</si>
  <si>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</si>
  <si>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</si>
  <si>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</si>
  <si>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</si>
  <si>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</si>
  <si>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</si>
  <si>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</si>
  <si>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</si>
  <si>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</si>
  <si>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</si>
  <si>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</si>
  <si>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</si>
  <si>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</si>
  <si>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</si>
  <si>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</si>
  <si>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</si>
  <si>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</si>
  <si>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</si>
  <si>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</si>
  <si>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</si>
  <si>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</si>
  <si>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</si>
  <si>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</si>
  <si>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</si>
  <si>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</si>
  <si>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</si>
  <si>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</si>
  <si>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</si>
  <si>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</si>
  <si>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</si>
  <si>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</si>
  <si>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</si>
  <si>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</si>
  <si>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</si>
  <si>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</si>
  <si>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</si>
  <si>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</si>
  <si>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</si>
  <si>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</si>
  <si>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</si>
  <si>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</si>
  <si>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</si>
  <si>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</si>
  <si>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</si>
  <si>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</si>
  <si>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</si>
  <si>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</si>
  <si>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</si>
  <si>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</si>
  <si>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</si>
  <si>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</si>
  <si>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</si>
  <si>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</si>
  <si>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</si>
  <si>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</si>
  <si>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</si>
  <si>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</si>
  <si>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</si>
  <si>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</si>
  <si>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</si>
  <si>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</si>
  <si>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</si>
  <si>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</si>
  <si>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</si>
  <si>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</si>
  <si>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</si>
  <si>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</si>
  <si>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</si>
  <si>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</si>
  <si>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</si>
  <si>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</si>
  <si>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</si>
  <si>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</si>
  <si>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</si>
  <si>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</si>
  <si>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</si>
  <si>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</si>
  <si>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</si>
  <si>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</si>
  <si>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</si>
  <si>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</si>
  <si>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</si>
  <si>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</si>
  <si>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</si>
  <si>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</si>
  <si>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</si>
  <si>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</si>
  <si>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</si>
  <si>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</si>
  <si>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</si>
  <si>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</si>
  <si>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</si>
  <si>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</si>
  <si>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</si>
  <si>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</si>
  <si>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</si>
  <si>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</si>
  <si>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</si>
  <si>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</si>
  <si>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</si>
  <si>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</si>
  <si>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</si>
  <si>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</si>
  <si>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</si>
  <si>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</si>
  <si>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</si>
  <si>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</si>
  <si>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</si>
  <si>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</si>
  <si>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</si>
  <si>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</si>
  <si>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</si>
  <si>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</si>
  <si>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</si>
  <si>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</si>
  <si>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</si>
  <si>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</si>
  <si>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</si>
  <si>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</si>
  <si>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</si>
  <si>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</si>
  <si>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</si>
  <si>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</si>
  <si>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</si>
  <si>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</si>
  <si>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</si>
  <si>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</si>
  <si>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</si>
  <si>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</si>
  <si>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</si>
  <si>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</si>
  <si>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</si>
  <si>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</si>
  <si>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</si>
  <si>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</si>
  <si>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</si>
  <si>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</si>
  <si>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</si>
  <si>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</si>
  <si>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</si>
  <si>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</si>
  <si>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</si>
  <si>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</si>
  <si>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</si>
  <si>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</si>
  <si>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</si>
  <si>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</si>
  <si>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</si>
  <si>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</si>
  <si>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</si>
  <si>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</si>
  <si>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</si>
  <si>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</si>
  <si>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</si>
  <si>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</si>
  <si>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</si>
  <si>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</si>
  <si>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</si>
  <si>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</si>
  <si>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</si>
  <si>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</si>
  <si>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</si>
  <si>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</si>
  <si>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</si>
  <si>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</si>
  <si>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</si>
  <si>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</si>
  <si>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</si>
  <si>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</si>
  <si>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</si>
  <si>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</si>
  <si>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</si>
  <si>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</si>
  <si>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</si>
  <si>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</si>
  <si>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</si>
  <si>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</si>
  <si>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</si>
  <si>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</si>
  <si>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</si>
  <si>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</si>
  <si>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</si>
  <si>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</si>
  <si>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</si>
  <si>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</si>
  <si>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</si>
  <si>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</si>
  <si>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</si>
  <si>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</si>
  <si>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</si>
  <si>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</si>
  <si>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</si>
  <si>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</si>
  <si>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</si>
  <si>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</si>
  <si>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</si>
  <si>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</si>
  <si>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</si>
  <si>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</si>
  <si>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</si>
  <si>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</si>
  <si>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</si>
  <si>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</si>
  <si>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</si>
  <si>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</si>
  <si>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</si>
  <si>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</si>
  <si>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</si>
  <si>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</si>
  <si>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</si>
  <si>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</si>
  <si>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</si>
  <si>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</si>
  <si>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</si>
  <si>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</si>
  <si>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</si>
  <si>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</si>
  <si>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</si>
  <si>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</si>
  <si>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</si>
  <si>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</si>
  <si>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</si>
  <si>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</si>
  <si>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</si>
  <si>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</si>
  <si>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</si>
  <si>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</si>
  <si>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</si>
  <si>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</si>
  <si>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</si>
  <si>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</si>
  <si>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</si>
  <si>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</si>
  <si>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</si>
  <si>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</si>
  <si>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</si>
  <si>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</si>
  <si>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</si>
  <si>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</si>
  <si>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</si>
  <si>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</si>
  <si>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</si>
  <si>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</si>
  <si>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</si>
  <si>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</si>
  <si>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</si>
  <si>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</si>
  <si>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</si>
  <si>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</si>
  <si>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</si>
  <si>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</si>
  <si>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</si>
  <si>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</si>
  <si>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</si>
  <si>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</si>
  <si>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</si>
  <si>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</si>
  <si>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</si>
  <si>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</si>
  <si>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</si>
  <si>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</si>
  <si>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</si>
  <si>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</si>
  <si>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</si>
  <si>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</si>
  <si>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</si>
  <si>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</si>
  <si>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</si>
  <si>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</si>
  <si>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</si>
  <si>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</si>
  <si>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</si>
  <si>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</si>
  <si>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</si>
  <si>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</si>
  <si>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</si>
  <si>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</si>
  <si>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</si>
  <si>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</si>
  <si>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</si>
  <si>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</si>
  <si>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</si>
  <si>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</si>
  <si>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</si>
  <si>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</si>
  <si>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</si>
  <si>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</si>
  <si>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</si>
  <si>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</si>
  <si>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</si>
  <si>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</si>
  <si>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</si>
  <si>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</si>
  <si>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</si>
  <si>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</si>
  <si>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</si>
  <si>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</si>
  <si>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</si>
  <si>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</si>
  <si>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</si>
  <si>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</si>
  <si>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</si>
  <si>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</si>
  <si>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</si>
  <si>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</si>
  <si>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</si>
  <si>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</si>
  <si>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</si>
  <si>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</si>
  <si>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</si>
  <si>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</si>
  <si>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</si>
  <si>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</si>
  <si>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</si>
  <si>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</si>
  <si>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</si>
  <si>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</si>
  <si>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</si>
  <si>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</si>
  <si>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</si>
  <si>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</si>
  <si>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</si>
  <si>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</si>
  <si>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</si>
  <si>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</si>
  <si>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</si>
  <si>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</si>
  <si>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</si>
  <si>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</si>
  <si>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</si>
  <si>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</si>
  <si>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</si>
  <si>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</si>
  <si>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</si>
  <si>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</si>
  <si>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</si>
  <si>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</si>
  <si>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</si>
  <si>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</si>
  <si>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</si>
  <si>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</si>
  <si>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</si>
  <si>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</si>
  <si>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</si>
  <si>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</si>
  <si>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</si>
  <si>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</si>
  <si>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</si>
  <si>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</si>
  <si>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</si>
  <si>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</si>
  <si>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</si>
  <si>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</si>
  <si>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</si>
  <si>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</si>
  <si>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</si>
  <si>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</si>
  <si>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</si>
  <si>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</si>
  <si>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</si>
  <si>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</si>
  <si>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</si>
  <si>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</si>
  <si>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</si>
  <si>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</si>
  <si>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</si>
  <si>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</si>
  <si>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</si>
  <si>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</si>
  <si>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</si>
  <si>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</si>
  <si>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</si>
  <si>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</si>
  <si>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</si>
  <si>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</si>
  <si>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</si>
  <si>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</si>
  <si>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</si>
  <si>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</si>
  <si>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</si>
  <si>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</si>
  <si>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</si>
  <si>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</si>
  <si>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</si>
  <si>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</si>
  <si>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</si>
  <si>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</si>
  <si>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</si>
  <si>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</si>
  <si>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</si>
  <si>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</si>
  <si>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</si>
  <si>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</si>
  <si>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</si>
  <si>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</si>
  <si>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</si>
  <si>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</si>
  <si>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</si>
  <si>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</si>
  <si>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</si>
  <si>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</si>
  <si>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</si>
  <si>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</si>
  <si>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</si>
  <si>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</si>
  <si>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</si>
  <si>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</si>
  <si>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</si>
  <si>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</si>
  <si>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</si>
  <si>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</si>
  <si>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</si>
  <si>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</si>
  <si>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</si>
  <si>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</si>
  <si>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</si>
  <si>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</si>
  <si>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</si>
  <si>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</si>
  <si>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</si>
  <si>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</si>
  <si>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</si>
  <si>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</si>
  <si>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</si>
  <si>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</si>
  <si>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</si>
  <si>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</si>
  <si>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</si>
  <si>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</si>
  <si>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</si>
  <si>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</si>
  <si>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</si>
  <si>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</si>
  <si>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</si>
  <si>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</si>
  <si>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</si>
  <si>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</si>
  <si>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</si>
  <si>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</si>
  <si>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</si>
  <si>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</si>
  <si>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</si>
  <si>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</si>
  <si>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</si>
  <si>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</si>
  <si>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</si>
  <si>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</si>
  <si>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</si>
  <si>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</si>
  <si>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</si>
  <si>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</si>
  <si>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</si>
  <si>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</si>
  <si>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</si>
  <si>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</si>
  <si>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</si>
  <si>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</si>
  <si>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</si>
  <si>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</si>
  <si>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</si>
  <si>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</si>
  <si>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</si>
  <si>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</si>
  <si>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</si>
  <si>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</si>
  <si>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</si>
  <si>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</si>
  <si>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</si>
  <si>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</si>
  <si>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</si>
  <si>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</si>
  <si>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</si>
  <si>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</si>
  <si>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</si>
  <si>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</si>
  <si>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</si>
  <si>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</si>
  <si>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</si>
  <si>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</si>
  <si>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</si>
  <si>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</si>
  <si>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</si>
  <si>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</si>
  <si>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</si>
  <si>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</si>
  <si>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</si>
  <si>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</si>
  <si>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</si>
  <si>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</si>
  <si>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</si>
  <si>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</si>
  <si>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</si>
  <si>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</si>
  <si>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</si>
  <si>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</si>
  <si>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</si>
  <si>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</si>
  <si>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</si>
  <si>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</si>
  <si>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</si>
  <si>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</si>
  <si>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</si>
  <si>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</si>
  <si>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</si>
  <si>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</si>
  <si>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</si>
  <si>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</si>
  <si>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</si>
  <si>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</si>
  <si>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</si>
  <si>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</si>
  <si>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</si>
  <si>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</si>
  <si>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</si>
  <si>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</si>
  <si>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</si>
  <si>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</si>
  <si>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</si>
  <si>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</si>
  <si>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</si>
  <si>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</si>
  <si>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</si>
  <si>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</si>
  <si>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</si>
  <si>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</si>
  <si>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</si>
  <si>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</si>
  <si>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</si>
  <si>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</si>
  <si>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</si>
  <si>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</si>
  <si>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</si>
  <si>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</si>
  <si>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</si>
  <si>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</si>
  <si>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</si>
  <si>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</si>
  <si>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</si>
  <si>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</si>
  <si>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</si>
  <si>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</si>
  <si>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</si>
  <si>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</si>
  <si>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</si>
  <si>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</si>
  <si>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</si>
  <si>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</si>
  <si>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</si>
  <si>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</si>
  <si>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</si>
  <si>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</si>
  <si>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</si>
  <si>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</si>
  <si>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</si>
  <si>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</si>
  <si>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</si>
  <si>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</si>
  <si>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</si>
  <si>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</si>
  <si>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</si>
  <si>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</si>
  <si>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</si>
  <si>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</si>
  <si>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</si>
  <si>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</si>
  <si>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</si>
  <si>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</si>
  <si>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</si>
  <si>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</si>
  <si>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</si>
  <si>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</si>
  <si>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</si>
  <si>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</si>
  <si>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</si>
  <si>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</si>
  <si>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</si>
  <si>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</si>
  <si>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</si>
  <si>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</si>
  <si>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</si>
  <si>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</si>
  <si>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</si>
  <si>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</si>
  <si>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</si>
  <si>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</si>
  <si>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</si>
  <si>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</si>
  <si>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</si>
  <si>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</si>
  <si>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</si>
  <si>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</si>
  <si>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</si>
  <si>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</si>
  <si>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</si>
  <si>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</si>
  <si>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</si>
  <si>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</si>
  <si>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</si>
  <si>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</si>
  <si>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</si>
  <si>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</si>
  <si>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</si>
  <si>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</si>
  <si>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</si>
  <si>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</si>
  <si>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</si>
  <si>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</si>
  <si>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</si>
  <si>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</si>
  <si>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</si>
  <si>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</si>
  <si>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</si>
  <si>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</si>
  <si>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</si>
  <si>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</si>
  <si>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</si>
  <si>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</si>
  <si>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</si>
  <si>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</si>
  <si>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</si>
  <si>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</si>
  <si>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</si>
  <si>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</si>
  <si>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</si>
  <si>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</si>
  <si>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</si>
  <si>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</si>
  <si>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</si>
  <si>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</si>
  <si>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</si>
  <si>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</si>
  <si>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</si>
  <si>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</si>
  <si>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</si>
  <si>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</si>
  <si>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</si>
  <si>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</si>
  <si>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</si>
  <si>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</si>
  <si>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</si>
  <si>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</si>
  <si>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</si>
  <si>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</si>
  <si>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</si>
  <si>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</si>
  <si>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</si>
  <si>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</si>
  <si>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</si>
  <si>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</si>
  <si>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</si>
  <si>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</si>
  <si>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</si>
  <si>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</si>
  <si>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</si>
  <si>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</si>
  <si>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</si>
  <si>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</si>
  <si>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</si>
  <si>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</si>
  <si>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</si>
  <si>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</si>
  <si>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</si>
  <si>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</si>
  <si>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</si>
  <si>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</si>
  <si>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</si>
  <si>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</si>
  <si>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</si>
  <si>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</si>
  <si>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</si>
  <si>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</si>
  <si>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</si>
  <si>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</si>
  <si>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</si>
  <si>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</si>
  <si>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</si>
  <si>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</si>
  <si>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</si>
  <si>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</si>
  <si>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</si>
  <si>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</si>
  <si>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</si>
  <si>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</si>
  <si>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</si>
  <si>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</si>
  <si>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</si>
  <si>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</si>
  <si>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</si>
  <si>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</si>
  <si>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</si>
  <si>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</si>
  <si>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</si>
  <si>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</si>
  <si>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</si>
  <si>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</si>
  <si>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</si>
  <si>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</si>
  <si>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</si>
  <si>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</si>
  <si>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</si>
  <si>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</si>
  <si>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</si>
  <si>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</si>
  <si>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</si>
  <si>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</si>
  <si>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</si>
  <si>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</si>
  <si>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</si>
  <si>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</si>
  <si>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</si>
  <si>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</si>
  <si>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</si>
  <si>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</si>
  <si>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</si>
  <si>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</si>
  <si>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</si>
  <si>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</si>
  <si>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</si>
  <si>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</si>
  <si>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</si>
  <si>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</si>
  <si>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</si>
  <si>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</si>
  <si>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</si>
  <si>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</si>
  <si>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</si>
  <si>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</si>
  <si>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</si>
  <si>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</si>
  <si>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</si>
  <si>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</si>
  <si>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</si>
  <si>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</si>
  <si>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</si>
  <si>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</si>
  <si>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</si>
  <si>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</si>
  <si>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</si>
  <si>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</si>
  <si>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</si>
  <si>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</si>
  <si>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</si>
  <si>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</si>
  <si>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</si>
  <si>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</si>
  <si>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</si>
  <si>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</si>
  <si>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</si>
  <si>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</si>
  <si>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</si>
  <si>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</si>
  <si>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</si>
  <si>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</si>
  <si>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</si>
  <si>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</si>
  <si>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</si>
  <si>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</si>
  <si>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</si>
  <si>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</si>
  <si>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</si>
  <si>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</si>
  <si>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</si>
  <si>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</si>
  <si>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</si>
  <si>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</si>
  <si>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</si>
  <si>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</si>
  <si>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</si>
  <si>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</si>
  <si>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</si>
  <si>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</si>
  <si>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</si>
  <si>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</si>
  <si>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</si>
  <si>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</si>
  <si>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</si>
  <si>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</si>
  <si>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</si>
  <si>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</si>
  <si>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</si>
  <si>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</si>
  <si>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</si>
  <si>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</si>
  <si>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</si>
  <si>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</si>
  <si>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</si>
  <si>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</si>
  <si>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</si>
  <si>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</si>
  <si>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</si>
  <si>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</si>
  <si>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</si>
  <si>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</si>
  <si>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</si>
  <si>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</si>
  <si>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</si>
  <si>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</si>
  <si>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</si>
  <si>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</si>
  <si>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</si>
  <si>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</si>
  <si>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</si>
  <si>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</si>
  <si>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</si>
  <si>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</si>
  <si>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</si>
  <si>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</si>
  <si>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</si>
  <si>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</si>
  <si>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</si>
  <si>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</si>
  <si>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</si>
  <si>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</si>
  <si>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</si>
  <si>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</si>
  <si>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</si>
  <si>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</si>
  <si>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</si>
  <si>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</si>
  <si>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</si>
  <si>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</si>
  <si>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</si>
  <si>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</si>
  <si>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</si>
  <si>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</si>
  <si>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</si>
  <si>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</si>
  <si>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</si>
  <si>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</si>
  <si>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</si>
  <si>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</si>
  <si>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</si>
  <si>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</si>
  <si>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</si>
  <si>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</si>
  <si>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</si>
  <si>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</si>
  <si>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</si>
  <si>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</si>
  <si>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</si>
  <si>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</si>
  <si>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</si>
  <si>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</si>
  <si>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</si>
  <si>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</si>
  <si>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</si>
  <si>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</si>
  <si>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</si>
  <si>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</si>
  <si>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</si>
  <si>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</si>
  <si>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</si>
  <si>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</si>
  <si>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</si>
  <si>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</si>
  <si>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</si>
  <si>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</si>
  <si>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</si>
  <si>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</si>
  <si>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</si>
  <si>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</si>
  <si>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</si>
  <si>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</si>
  <si>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</si>
  <si>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</si>
  <si>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</si>
  <si>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</si>
  <si>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</si>
  <si>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</si>
  <si>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</si>
  <si>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</si>
  <si>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</si>
  <si>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</si>
  <si>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</si>
  <si>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</si>
  <si>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</si>
  <si>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</si>
  <si>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</si>
  <si>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</si>
  <si>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</si>
  <si>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</si>
  <si>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</si>
  <si>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</si>
  <si>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</si>
  <si>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</si>
  <si>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</si>
  <si>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</si>
  <si>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</si>
  <si>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</si>
  <si>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</si>
  <si>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</si>
  <si>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</si>
  <si>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</si>
  <si>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</si>
  <si>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</si>
  <si>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</si>
  <si>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</si>
  <si>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</si>
  <si>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</si>
  <si>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</si>
  <si>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</si>
  <si>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</si>
  <si>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</si>
  <si>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</si>
  <si>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</si>
  <si>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</si>
  <si>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</si>
  <si>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</si>
  <si>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</si>
  <si>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</si>
  <si>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</si>
  <si>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</si>
  <si>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</si>
  <si>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</si>
  <si>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</si>
  <si>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</si>
  <si>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</si>
  <si>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</si>
  <si>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</si>
  <si>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</si>
  <si>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</si>
  <si>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</si>
  <si>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</si>
  <si>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</si>
  <si>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</si>
  <si>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</si>
  <si>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</si>
  <si>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</si>
  <si>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</si>
  <si>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</si>
  <si>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</si>
  <si>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</si>
  <si>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</si>
  <si>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</si>
  <si>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</si>
  <si>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</si>
  <si>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</si>
  <si>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</si>
  <si>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</si>
  <si>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</si>
  <si>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</si>
  <si>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</si>
  <si>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</si>
  <si>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</si>
  <si>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</si>
  <si>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</si>
  <si>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</si>
  <si>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</si>
  <si>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</si>
  <si>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</si>
  <si>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</si>
  <si>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</si>
  <si>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</si>
  <si>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</si>
  <si>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</si>
  <si>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</si>
  <si>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</si>
  <si>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</si>
  <si>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</si>
  <si>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</si>
  <si>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</si>
  <si>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</si>
  <si>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</si>
  <si>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</si>
  <si>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</si>
  <si>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</si>
  <si>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</si>
  <si>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</si>
  <si>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</si>
  <si>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</si>
  <si>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</si>
  <si>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</si>
  <si>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</si>
  <si>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</si>
  <si>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</si>
  <si>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</si>
  <si>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</si>
  <si>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</si>
  <si>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</si>
  <si>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</si>
  <si>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</si>
  <si>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</si>
  <si>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</si>
  <si>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</si>
  <si>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</si>
  <si>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</si>
  <si>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</si>
  <si>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</si>
  <si>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</si>
  <si>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</si>
  <si>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</si>
  <si>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</si>
  <si>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</si>
  <si>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</si>
  <si>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</si>
  <si>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</si>
  <si>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</si>
  <si>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</si>
  <si>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</si>
  <si>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</si>
  <si>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</si>
  <si>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</si>
  <si>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</si>
  <si>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</si>
  <si>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</si>
  <si>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</si>
  <si>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</si>
  <si>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</si>
  <si>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</si>
  <si>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</si>
  <si>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</si>
  <si>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</si>
  <si>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</si>
  <si>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</si>
  <si>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</si>
  <si>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</si>
  <si>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</si>
  <si>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</si>
  <si>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</si>
  <si>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</si>
  <si>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</si>
  <si>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</si>
  <si>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</si>
  <si>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</si>
  <si>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</si>
  <si>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</si>
  <si>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</si>
  <si>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</si>
  <si>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</si>
  <si>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</si>
  <si>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</si>
  <si>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</si>
  <si>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</si>
  <si>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</si>
  <si>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</si>
  <si>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</si>
  <si>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</si>
  <si>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</si>
  <si>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</si>
  <si>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</si>
  <si>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</si>
  <si>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</si>
  <si>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</si>
  <si>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</si>
  <si>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</si>
  <si>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</si>
  <si>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</si>
  <si>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</si>
  <si>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</si>
  <si>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</si>
  <si>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</si>
  <si>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</si>
  <si>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</si>
  <si>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</si>
  <si>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</si>
  <si>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</si>
  <si>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</si>
  <si>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</si>
  <si>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</si>
  <si>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</si>
  <si>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</si>
  <si>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</si>
  <si>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</si>
  <si>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</si>
  <si>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</si>
  <si>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</si>
  <si>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</si>
  <si>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</si>
  <si>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</si>
  <si>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</si>
  <si>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</si>
  <si>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</si>
  <si>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</si>
  <si>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</si>
  <si>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</si>
  <si>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</si>
  <si>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</si>
  <si>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</si>
  <si>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</si>
  <si>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</si>
  <si>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</si>
  <si>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</si>
  <si>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</si>
  <si>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</si>
  <si>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</si>
  <si>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</si>
  <si>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</si>
  <si>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</si>
  <si>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</si>
  <si>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</si>
  <si>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</si>
  <si>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</si>
  <si>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</si>
  <si>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</si>
  <si>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</si>
  <si>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</si>
  <si>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</si>
  <si>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</si>
  <si>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</si>
  <si>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</si>
  <si>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</si>
  <si>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</si>
  <si>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</si>
  <si>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</si>
  <si>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</si>
  <si>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</si>
  <si>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</si>
  <si>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</si>
  <si>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</si>
  <si>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</si>
  <si>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</si>
  <si>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</si>
  <si>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</si>
  <si>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</si>
  <si>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</si>
  <si>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</si>
  <si>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</si>
  <si>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</si>
  <si>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</si>
  <si>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</si>
  <si>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</si>
  <si>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</si>
  <si>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</si>
  <si>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</si>
  <si>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</si>
  <si>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</si>
  <si>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</si>
  <si>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</si>
  <si>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</si>
  <si>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</si>
  <si>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</si>
  <si>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</si>
  <si>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</si>
  <si>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</si>
  <si>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</si>
  <si>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</si>
  <si>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</si>
  <si>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</si>
  <si>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</si>
  <si>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</si>
  <si>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</si>
  <si>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</si>
  <si>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</si>
  <si>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</si>
  <si>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</si>
  <si>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</si>
  <si>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</si>
  <si>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</si>
  <si>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</si>
  <si>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</si>
  <si>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</si>
  <si>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</si>
  <si>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</si>
  <si>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</si>
  <si>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</si>
  <si>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</si>
  <si>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</si>
  <si>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</si>
  <si>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</si>
  <si>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</si>
  <si>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</si>
  <si>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</si>
  <si>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</si>
  <si>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</si>
  <si>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</si>
  <si>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</si>
  <si>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</si>
  <si>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</si>
  <si>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</si>
  <si>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</si>
  <si>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</si>
  <si>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</si>
  <si>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</si>
  <si>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</si>
  <si>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</si>
  <si>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</si>
  <si>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</si>
  <si>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</si>
  <si>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</si>
  <si>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</si>
  <si>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</si>
  <si>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</si>
  <si>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</si>
  <si>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</si>
  <si>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</si>
  <si>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</si>
  <si>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</si>
  <si>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</si>
  <si>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</si>
  <si>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</si>
  <si>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</si>
  <si>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</si>
  <si>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</si>
  <si>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</si>
  <si>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</si>
  <si>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</si>
  <si>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</si>
  <si>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</si>
  <si>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</si>
  <si>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</si>
  <si>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</si>
  <si>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</si>
  <si>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</si>
  <si>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</si>
  <si>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</si>
  <si>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</si>
  <si>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</si>
  <si>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</si>
  <si>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</si>
  <si>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</si>
  <si>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</si>
  <si>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</si>
  <si>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</si>
  <si>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</si>
  <si>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</si>
  <si>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</si>
  <si>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</si>
  <si>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</si>
  <si>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</si>
  <si>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</si>
  <si>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</si>
  <si>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</si>
  <si>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</si>
  <si>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</si>
  <si>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</si>
  <si>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</si>
  <si>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</si>
  <si>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</si>
  <si>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</si>
  <si>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</si>
  <si>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</si>
  <si>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</si>
  <si>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</si>
  <si>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</si>
  <si>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</si>
  <si>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</si>
  <si>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</si>
  <si>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</si>
  <si>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</si>
  <si>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</si>
  <si>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</si>
  <si>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</si>
  <si>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</si>
  <si>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</si>
  <si>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</si>
  <si>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</si>
  <si>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</si>
  <si>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</si>
  <si>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</si>
  <si>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</si>
  <si>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</si>
  <si>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</si>
  <si>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</si>
  <si>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</si>
  <si>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</si>
  <si>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</si>
  <si>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</si>
  <si>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</si>
  <si>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</si>
  <si>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</si>
  <si>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</si>
  <si>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</si>
  <si>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</si>
  <si>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</si>
  <si>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</si>
  <si>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</si>
  <si>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</si>
  <si>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</si>
  <si>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</si>
  <si>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</si>
  <si>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</si>
  <si>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</si>
  <si>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</si>
  <si>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</si>
  <si>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</si>
  <si>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</si>
  <si>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</si>
  <si>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</si>
  <si>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</si>
  <si>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</si>
  <si>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</si>
  <si>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</si>
  <si>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</si>
  <si>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</si>
  <si>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</si>
  <si>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</si>
  <si>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</si>
  <si>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</si>
  <si>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</si>
  <si>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</si>
  <si>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</si>
  <si>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</si>
  <si>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</si>
  <si>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</si>
  <si>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</si>
  <si>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</si>
  <si>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</si>
  <si>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</si>
  <si>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</si>
  <si>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</si>
  <si>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</si>
  <si>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</si>
  <si>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</si>
  <si>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</si>
  <si>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</si>
  <si>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</si>
  <si>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</si>
  <si>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</si>
  <si>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</si>
  <si>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</si>
  <si>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</si>
  <si>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</si>
  <si>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</si>
  <si>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</si>
  <si>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</si>
  <si>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</si>
  <si>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</si>
  <si>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</si>
  <si>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</si>
  <si>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</si>
  <si>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</si>
  <si>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</si>
  <si>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</si>
  <si>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</si>
  <si>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</si>
  <si>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</si>
  <si>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</si>
  <si>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</si>
  <si>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</si>
  <si>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</si>
  <si>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</si>
  <si>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</si>
  <si>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</si>
  <si>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</si>
  <si>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</si>
  <si>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</si>
  <si>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</si>
  <si>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</si>
  <si>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</si>
  <si>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</si>
  <si>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</si>
  <si>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</si>
  <si>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</si>
  <si>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</si>
  <si>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</si>
  <si>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</si>
  <si>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</si>
  <si>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</si>
  <si>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</si>
  <si>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</si>
  <si>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</si>
  <si>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</si>
  <si>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</si>
  <si>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</si>
  <si>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</si>
  <si>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</si>
  <si>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</si>
  <si>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</si>
  <si>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</si>
  <si>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</si>
  <si>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</si>
  <si>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</si>
  <si>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</si>
  <si>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</si>
  <si>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</si>
  <si>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</si>
  <si>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</si>
  <si>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</si>
  <si>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</si>
  <si>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</si>
  <si>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</si>
  <si>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</si>
  <si>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</si>
  <si>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</si>
  <si>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</si>
  <si>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</si>
  <si>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</si>
  <si>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</si>
  <si>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</si>
  <si>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</si>
  <si>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</si>
  <si>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</si>
  <si>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</si>
  <si>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</si>
  <si>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</si>
  <si>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</si>
  <si>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</si>
  <si>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</si>
  <si>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</si>
  <si>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</si>
  <si>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</si>
  <si>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</si>
  <si>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</si>
  <si>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</si>
  <si>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</si>
  <si>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</si>
  <si>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</si>
  <si>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</si>
  <si>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</si>
  <si>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</si>
  <si>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</si>
  <si>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</si>
  <si>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</si>
  <si>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</si>
  <si>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</si>
  <si>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</si>
  <si>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</si>
  <si>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</si>
  <si>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</si>
  <si>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</si>
  <si>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</si>
  <si>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</si>
  <si>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</si>
  <si>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</si>
  <si>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</si>
  <si>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</si>
  <si>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</si>
  <si>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</si>
  <si>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</si>
  <si>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</si>
  <si>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</si>
  <si>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</si>
  <si>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</si>
  <si>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</si>
  <si>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</si>
  <si>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</si>
  <si>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</si>
  <si>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</si>
  <si>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</si>
  <si>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</si>
  <si>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</si>
  <si>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</si>
  <si>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</si>
  <si>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</si>
  <si>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</si>
  <si>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</si>
  <si>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</si>
  <si>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</si>
  <si>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</si>
  <si>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</si>
  <si>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</si>
  <si>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</si>
  <si>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</si>
  <si>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</si>
  <si>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</si>
  <si>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</si>
  <si>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</si>
  <si>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</si>
  <si>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</si>
  <si>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</si>
  <si>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</si>
  <si>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</si>
  <si>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</si>
  <si>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</si>
  <si>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</si>
  <si>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</si>
  <si>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</si>
  <si>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</si>
  <si>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</si>
  <si>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</si>
  <si>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</si>
  <si>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</si>
  <si>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</si>
  <si>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</si>
  <si>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</si>
  <si>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</si>
  <si>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</si>
  <si>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</si>
  <si>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</si>
  <si>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</si>
  <si>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</si>
  <si>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</si>
  <si>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</si>
  <si>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</si>
  <si>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</si>
  <si>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</si>
  <si>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</si>
  <si>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</si>
  <si>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</si>
  <si>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</si>
  <si>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</si>
  <si>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</si>
  <si>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</si>
  <si>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</si>
  <si>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</si>
  <si>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</si>
  <si>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</si>
  <si>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</si>
  <si>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</si>
  <si>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</si>
  <si>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</si>
  <si>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</si>
  <si>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</si>
  <si>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</si>
  <si>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</si>
  <si>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</si>
  <si>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</si>
  <si>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</si>
  <si>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</si>
  <si>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</si>
  <si>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</si>
  <si>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</si>
  <si>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</si>
  <si>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</si>
  <si>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</si>
  <si>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</si>
  <si>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</si>
  <si>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</si>
  <si>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</si>
  <si>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</si>
  <si>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</si>
  <si>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</si>
  <si>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</si>
  <si>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</si>
  <si>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</si>
  <si>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</si>
  <si>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</si>
  <si>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</si>
  <si>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</si>
  <si>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</si>
  <si>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</si>
  <si>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</si>
  <si>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</si>
  <si>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</si>
  <si>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</si>
  <si>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</si>
  <si>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</si>
  <si>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</si>
  <si>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</si>
  <si>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</si>
  <si>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</si>
  <si>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</si>
  <si>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</si>
  <si>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</si>
  <si>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</si>
  <si>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</si>
  <si>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</si>
  <si>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</si>
  <si>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</si>
  <si>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</si>
  <si>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</si>
  <si>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</si>
  <si>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</si>
  <si>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</si>
  <si>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</si>
  <si>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</si>
  <si>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</si>
  <si>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</si>
  <si>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</si>
  <si>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</si>
  <si>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</si>
  <si>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</si>
  <si>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</si>
  <si>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</si>
  <si>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</si>
  <si>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</si>
  <si>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</si>
  <si>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</si>
  <si>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</si>
  <si>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</si>
  <si>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</si>
  <si>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</si>
  <si>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</si>
  <si>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</si>
  <si>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</si>
  <si>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</si>
  <si>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</si>
  <si>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</si>
  <si>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</si>
  <si>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</si>
  <si>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</si>
  <si>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</si>
  <si>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</si>
  <si>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</si>
  <si>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</si>
  <si>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</si>
  <si>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</si>
  <si>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</si>
  <si>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</si>
  <si>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</si>
  <si>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</si>
  <si>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</si>
  <si>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</si>
  <si>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</si>
  <si>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</si>
  <si>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</si>
  <si>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</si>
  <si>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</si>
  <si>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</si>
  <si>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</si>
  <si>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</si>
  <si>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</si>
  <si>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</si>
  <si>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</si>
  <si>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</si>
  <si>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</si>
  <si>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</si>
  <si>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</si>
  <si>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</si>
  <si>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</si>
  <si>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</si>
  <si>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</si>
  <si>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</si>
  <si>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</si>
  <si>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</si>
  <si>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</si>
  <si>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</si>
  <si>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</si>
  <si>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</si>
  <si>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</si>
  <si>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</si>
  <si>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</si>
  <si>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</si>
  <si>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</si>
  <si>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</si>
  <si>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</si>
  <si>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</si>
  <si>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</si>
  <si>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</si>
  <si>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</si>
  <si>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</si>
  <si>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</si>
  <si>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</si>
  <si>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</si>
  <si>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</si>
  <si>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</si>
  <si>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</si>
  <si>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</si>
  <si>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</si>
  <si>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</si>
  <si>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</si>
  <si>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</si>
  <si>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</si>
  <si>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</si>
  <si>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</si>
  <si>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</si>
  <si>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</si>
  <si>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</si>
  <si>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</si>
  <si>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</si>
  <si>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</si>
  <si>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</si>
  <si>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</si>
  <si>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</si>
  <si>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</si>
  <si>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</si>
  <si>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</si>
  <si>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</si>
  <si>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</si>
  <si>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</si>
  <si>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</si>
  <si>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</si>
  <si>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</si>
  <si>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</si>
  <si>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</si>
  <si>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</si>
  <si>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</si>
  <si>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</si>
  <si>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</si>
  <si>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</si>
  <si>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</si>
  <si>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</si>
  <si>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</si>
  <si>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</si>
  <si>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</si>
  <si>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</si>
  <si>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</si>
  <si>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</si>
  <si>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</si>
  <si>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</si>
  <si>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</si>
  <si>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</si>
  <si>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</si>
  <si>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</si>
  <si>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</si>
  <si>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</si>
  <si>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</si>
  <si>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</si>
  <si>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</si>
  <si>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</si>
  <si>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</si>
  <si>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</si>
  <si>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</si>
  <si>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</si>
  <si>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</si>
  <si>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</si>
  <si>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</si>
  <si>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</si>
  <si>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</si>
  <si>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</si>
  <si>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</si>
  <si>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</si>
  <si>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</si>
  <si>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</si>
  <si>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</si>
  <si>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</si>
  <si>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</si>
  <si>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</si>
  <si>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</si>
  <si>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</si>
  <si>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</si>
  <si>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</si>
  <si>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</si>
  <si>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</si>
  <si>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</si>
  <si>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</si>
  <si>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</si>
  <si>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</si>
  <si>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</si>
  <si>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</si>
  <si>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</si>
  <si>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</si>
  <si>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</si>
  <si>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</si>
  <si>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</si>
  <si>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</si>
  <si>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</si>
  <si>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</si>
  <si>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</si>
  <si>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</si>
  <si>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</si>
  <si>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</si>
  <si>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</si>
  <si>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</si>
  <si>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</si>
  <si>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</si>
  <si>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</si>
  <si>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</si>
  <si>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</si>
  <si>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</si>
  <si>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</si>
  <si>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</si>
  <si>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</si>
  <si>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</si>
  <si>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</si>
  <si>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</si>
  <si>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</si>
  <si>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</si>
  <si>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</si>
  <si>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</si>
  <si>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</si>
  <si>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</si>
  <si>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</si>
  <si>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</si>
  <si>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</si>
  <si>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</si>
  <si>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</si>
  <si>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</si>
  <si>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</si>
  <si>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</si>
  <si>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</si>
  <si>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</si>
  <si>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</si>
  <si>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</si>
  <si>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</si>
  <si>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</si>
  <si>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</si>
  <si>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</si>
  <si>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</si>
  <si>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</si>
  <si>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</si>
  <si>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</si>
  <si>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</si>
  <si>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</si>
  <si>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</si>
  <si>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</si>
  <si>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</si>
  <si>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</si>
  <si>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</si>
  <si>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</si>
  <si>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</si>
  <si>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</si>
  <si>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</si>
  <si>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</si>
  <si>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</si>
  <si>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</si>
  <si>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</si>
  <si>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</si>
  <si>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</si>
  <si>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</si>
  <si>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</si>
  <si>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</si>
  <si>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</si>
  <si>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</si>
  <si>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</si>
  <si>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</si>
  <si>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</si>
  <si>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</si>
  <si>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</si>
  <si>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</si>
  <si>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</si>
  <si>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</si>
  <si>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</si>
  <si>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</si>
  <si>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</si>
  <si>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</si>
  <si>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</si>
  <si>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</si>
  <si>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</si>
  <si>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</si>
  <si>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</si>
  <si>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</si>
  <si>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</si>
  <si>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</si>
  <si>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</si>
  <si>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</si>
  <si>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</si>
  <si>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</si>
  <si>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</si>
  <si>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</si>
  <si>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</si>
  <si>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</si>
  <si>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</si>
  <si>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</si>
  <si>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</si>
  <si>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</si>
  <si>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</si>
  <si>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</si>
  <si>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</si>
  <si>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</si>
  <si>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</si>
  <si>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</si>
  <si>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</si>
  <si>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</si>
  <si>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</si>
  <si>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</si>
  <si>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</si>
  <si>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</si>
  <si>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</si>
  <si>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</si>
  <si>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</si>
  <si>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</si>
  <si>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</si>
  <si>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</si>
  <si>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</si>
  <si>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</si>
  <si>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</si>
  <si>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</si>
  <si>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</si>
  <si>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</si>
  <si>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</si>
  <si>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</si>
  <si>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</si>
  <si>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</si>
  <si>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</si>
  <si>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</si>
  <si>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</si>
  <si>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</si>
  <si>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</si>
  <si>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</si>
  <si>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</si>
  <si>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</si>
  <si>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</si>
  <si>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</si>
  <si>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</si>
  <si>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</si>
  <si>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</si>
  <si>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</si>
  <si>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</si>
  <si>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</si>
  <si>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</si>
  <si>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</si>
  <si>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</si>
  <si>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</si>
  <si>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</si>
  <si>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</si>
  <si>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</si>
  <si>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</si>
  <si>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</si>
  <si>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</si>
  <si>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</si>
  <si>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</si>
  <si>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</si>
  <si>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</si>
  <si>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</si>
  <si>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</si>
  <si>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</si>
  <si>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</si>
  <si>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</si>
  <si>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</si>
  <si>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</si>
  <si>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</si>
  <si>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</si>
  <si>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</si>
  <si>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</si>
  <si>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</si>
  <si>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</si>
  <si>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</si>
  <si>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</si>
  <si>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</si>
  <si>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</si>
  <si>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</si>
  <si>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</si>
  <si>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</si>
  <si>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</si>
  <si>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</si>
  <si>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</si>
  <si>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</si>
  <si>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</si>
  <si>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</si>
  <si>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</si>
  <si>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</si>
  <si>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</si>
  <si>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</si>
  <si>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</si>
  <si>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</si>
  <si>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</si>
  <si>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</si>
  <si>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</si>
  <si>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</si>
  <si>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</si>
  <si>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</si>
  <si>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</si>
  <si>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</si>
  <si>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</si>
  <si>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</si>
  <si>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</si>
  <si>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</si>
  <si>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</si>
  <si>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</si>
  <si>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</si>
  <si>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</si>
  <si>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</si>
  <si>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</si>
  <si>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</si>
  <si>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</si>
  <si>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</si>
  <si>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</si>
  <si>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</si>
  <si>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</si>
  <si>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</si>
  <si>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</si>
  <si>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</si>
  <si>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</si>
  <si>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</si>
  <si>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</si>
  <si>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</si>
  <si>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</si>
  <si>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</si>
  <si>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</si>
  <si>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</si>
  <si>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</si>
  <si>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</si>
  <si>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</si>
  <si>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</si>
  <si>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</si>
  <si>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</si>
  <si>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</si>
  <si>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</si>
  <si>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</si>
  <si>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</si>
  <si>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</si>
  <si>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</si>
  <si>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</si>
  <si>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</si>
  <si>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</si>
  <si>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</si>
  <si>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</si>
  <si>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</si>
  <si>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</si>
  <si>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</si>
  <si>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</si>
  <si>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</si>
  <si>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</si>
  <si>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</si>
  <si>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</si>
  <si>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</si>
  <si>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</si>
  <si>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</si>
  <si>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</si>
  <si>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</si>
  <si>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</si>
  <si>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</si>
  <si>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</si>
  <si>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</si>
  <si>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</si>
  <si>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</si>
  <si>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</si>
  <si>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</si>
  <si>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</si>
  <si>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</si>
  <si>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</si>
  <si>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</si>
  <si>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</si>
  <si>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</si>
  <si>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</si>
  <si>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</si>
  <si>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</si>
  <si>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</si>
  <si>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</si>
  <si>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</si>
  <si>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</si>
  <si>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</si>
  <si>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</si>
  <si>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</si>
  <si>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</si>
  <si>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</si>
  <si>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</si>
  <si>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</si>
  <si>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</si>
  <si>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</si>
  <si>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</si>
  <si>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</si>
  <si>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</si>
  <si>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</si>
  <si>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</si>
  <si>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</si>
  <si>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</si>
  <si>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</si>
  <si>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</si>
  <si>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</si>
  <si>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</si>
  <si>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</si>
  <si>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</si>
  <si>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</si>
  <si>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</si>
  <si>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</si>
  <si>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</si>
  <si>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</si>
  <si>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</si>
  <si>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</si>
  <si>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</si>
  <si>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</si>
  <si>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</si>
  <si>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</si>
  <si>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</si>
  <si>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</si>
  <si>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</si>
  <si>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</si>
  <si>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</si>
  <si>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</si>
  <si>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</si>
  <si>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</si>
  <si>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</si>
  <si>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</si>
  <si>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</si>
  <si>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</si>
  <si>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</si>
  <si>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</si>
  <si>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</si>
  <si>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</si>
  <si>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</si>
  <si>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</si>
  <si>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</si>
  <si>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</si>
  <si>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</si>
  <si>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</si>
  <si>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</si>
  <si>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</si>
  <si>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</si>
  <si>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</si>
  <si>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</si>
  <si>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</si>
  <si>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</si>
  <si>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</si>
  <si>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</si>
  <si>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</si>
  <si>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</si>
  <si>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</si>
  <si>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</si>
  <si>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</si>
  <si>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</si>
  <si>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</si>
  <si>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</si>
  <si>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</si>
  <si>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</si>
  <si>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</si>
  <si>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</si>
  <si>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</si>
  <si>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</si>
  <si>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</si>
  <si>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</si>
  <si>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</si>
  <si>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</si>
  <si>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</si>
  <si>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</si>
  <si>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</si>
  <si>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</si>
  <si>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</si>
  <si>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</si>
  <si>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</si>
  <si>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</si>
  <si>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</si>
  <si>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</si>
  <si>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</si>
  <si>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</si>
  <si>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</si>
  <si>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</si>
  <si>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</si>
  <si>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</si>
  <si>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</si>
  <si>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</si>
  <si>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</si>
  <si>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</si>
  <si>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</si>
  <si>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</si>
  <si>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</si>
  <si>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</si>
  <si>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</si>
  <si>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</si>
  <si>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</si>
  <si>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</si>
  <si>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</si>
  <si>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</si>
  <si>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</si>
  <si>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</si>
  <si>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</si>
  <si>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</si>
  <si>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</si>
  <si>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</si>
  <si>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</si>
  <si>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</si>
  <si>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</si>
  <si>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</si>
  <si>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</si>
  <si>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</si>
  <si>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</si>
  <si>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</si>
  <si>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</si>
  <si>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</si>
  <si>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</si>
  <si>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</si>
  <si>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</si>
  <si>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</si>
  <si>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</si>
  <si>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</si>
  <si>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</si>
  <si>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</si>
  <si>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</si>
  <si>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</si>
  <si>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</si>
  <si>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</si>
  <si>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</si>
  <si>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</si>
  <si>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</si>
  <si>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</si>
  <si>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</si>
  <si>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</si>
  <si>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</si>
  <si>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</si>
  <si>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</si>
  <si>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</si>
  <si>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</si>
  <si>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</si>
  <si>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</si>
  <si>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</si>
  <si>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</si>
  <si>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</si>
  <si>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</si>
  <si>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</si>
  <si>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</si>
  <si>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</si>
  <si>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</si>
  <si>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</si>
  <si>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</si>
  <si>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</si>
  <si>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</si>
  <si>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</si>
  <si>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</si>
  <si>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</si>
  <si>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</si>
  <si>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</si>
  <si>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</si>
  <si>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</si>
  <si>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</si>
  <si>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</si>
  <si>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</si>
  <si>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</si>
  <si>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</si>
  <si>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</si>
  <si>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</si>
  <si>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</si>
  <si>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</si>
  <si>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</si>
  <si>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</si>
  <si>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</si>
  <si>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</si>
  <si>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</si>
  <si>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</si>
  <si>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</si>
  <si>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</si>
  <si>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</si>
  <si>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</si>
  <si>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</si>
  <si>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</si>
  <si>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</si>
  <si>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</si>
  <si>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</si>
  <si>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</si>
  <si>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</si>
  <si>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</si>
  <si>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</si>
  <si>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</si>
  <si>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</si>
  <si>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</si>
  <si>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</si>
  <si>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</si>
  <si>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</si>
  <si>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</si>
  <si>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</si>
  <si>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</si>
  <si>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</si>
  <si>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</si>
  <si>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</si>
  <si>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</si>
  <si>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</si>
  <si>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</si>
  <si>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</si>
  <si>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</si>
  <si>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</si>
  <si>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</si>
  <si>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</si>
  <si>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</si>
  <si>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</si>
  <si>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</si>
  <si>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</si>
  <si>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</si>
  <si>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</si>
  <si>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</si>
  <si>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</si>
  <si>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</si>
  <si>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</si>
  <si>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</si>
  <si>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</si>
  <si>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</si>
  <si>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</si>
  <si>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</si>
  <si>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</si>
  <si>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</si>
  <si>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</si>
  <si>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</si>
  <si>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</si>
  <si>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</si>
  <si>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</si>
  <si>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</si>
  <si>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</si>
  <si>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</si>
  <si>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</si>
  <si>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</si>
  <si>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</si>
  <si>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</si>
  <si>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</si>
  <si>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</si>
  <si>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</si>
  <si>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</si>
  <si>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</si>
  <si>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</si>
  <si>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</si>
  <si>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</si>
  <si>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</si>
  <si>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</si>
  <si>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</si>
  <si>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</si>
  <si>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</si>
  <si>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</si>
  <si>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</si>
  <si>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</si>
  <si>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</si>
  <si>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</si>
  <si>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</si>
  <si>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</si>
  <si>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</si>
  <si>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</si>
  <si>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</si>
  <si>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</si>
  <si>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</si>
  <si>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</si>
  <si>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</si>
  <si>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</si>
  <si>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</si>
  <si>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</si>
  <si>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</si>
  <si>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</si>
  <si>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</si>
  <si>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</si>
  <si>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</si>
  <si>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</si>
  <si>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</si>
  <si>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</si>
  <si>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</si>
  <si>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</si>
  <si>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</si>
  <si>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</si>
  <si>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</si>
  <si>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</si>
  <si>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</si>
  <si>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</si>
  <si>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</si>
  <si>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</si>
  <si>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</si>
  <si>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</si>
  <si>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</si>
  <si>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</si>
  <si>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</si>
  <si>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</si>
  <si>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</si>
  <si>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</si>
  <si>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</si>
  <si>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</si>
  <si>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</si>
  <si>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</si>
  <si>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</si>
  <si>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</si>
  <si>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</si>
  <si>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</si>
  <si>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</si>
  <si>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</si>
  <si>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</si>
  <si>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</si>
  <si>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</si>
  <si>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</si>
  <si>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</si>
  <si>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</si>
  <si>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</si>
  <si>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</si>
  <si>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</si>
  <si>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</si>
  <si>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</si>
  <si>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</si>
  <si>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</si>
  <si>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</si>
  <si>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</si>
  <si>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</si>
  <si>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</si>
  <si>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</si>
  <si>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</si>
  <si>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</si>
  <si>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</si>
  <si>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</si>
  <si>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</si>
  <si>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</si>
  <si>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</si>
  <si>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</si>
  <si>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</si>
  <si>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</si>
  <si>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</si>
  <si>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</si>
  <si>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</si>
  <si>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</si>
  <si>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</si>
  <si>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</si>
  <si>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</si>
  <si>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</si>
  <si>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</si>
  <si>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</si>
  <si>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</si>
  <si>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</si>
  <si>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</si>
  <si>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</si>
  <si>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</si>
  <si>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</si>
  <si>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</si>
  <si>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</si>
  <si>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</si>
  <si>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</si>
  <si>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</si>
  <si>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</si>
  <si>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</si>
  <si>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</si>
  <si>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</si>
  <si>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</si>
  <si>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</si>
  <si>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</si>
  <si>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</si>
  <si>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</si>
  <si>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</si>
  <si>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</si>
  <si>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</si>
  <si>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</si>
  <si>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</si>
  <si>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</si>
  <si>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</si>
  <si>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</si>
  <si>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</si>
  <si>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</si>
  <si>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</si>
  <si>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</si>
  <si>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</si>
  <si>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</si>
  <si>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</si>
  <si>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</si>
  <si>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</si>
  <si>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</si>
  <si>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</si>
  <si>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</si>
  <si>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</si>
  <si>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</si>
  <si>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</si>
  <si>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</si>
  <si>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</si>
  <si>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</si>
  <si>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</si>
  <si>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</si>
  <si>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</si>
  <si>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</si>
  <si>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</si>
  <si>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</si>
  <si>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</si>
  <si>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</si>
  <si>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</si>
  <si>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</si>
  <si>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</si>
  <si>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</si>
  <si>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</si>
  <si>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</si>
  <si>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</si>
  <si>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</si>
  <si>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</si>
  <si>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</si>
  <si>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</si>
  <si>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</si>
  <si>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</si>
  <si>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</si>
  <si>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</si>
  <si>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</si>
  <si>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</si>
  <si>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</si>
  <si>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</si>
  <si>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</si>
  <si>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</si>
  <si>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</si>
  <si>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</si>
  <si>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</si>
  <si>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</si>
  <si>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</si>
  <si>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</si>
  <si>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</si>
  <si>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</si>
  <si>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</si>
  <si>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</si>
  <si>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</si>
  <si>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</si>
  <si>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</si>
  <si>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</si>
  <si>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</si>
  <si>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</si>
  <si>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</si>
  <si>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</si>
  <si>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</si>
  <si>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</si>
  <si>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</si>
  <si>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</si>
  <si>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</si>
  <si>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</si>
  <si>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</si>
  <si>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</si>
  <si>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</si>
  <si>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</si>
  <si>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</si>
  <si>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</si>
  <si>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</si>
  <si>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</si>
  <si>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</si>
  <si>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</si>
  <si>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</si>
  <si>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</si>
  <si>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</si>
  <si>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</si>
  <si>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</si>
  <si>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</si>
  <si>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</si>
  <si>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</si>
  <si>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</si>
  <si>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</si>
  <si>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</si>
  <si>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</si>
  <si>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</si>
  <si>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</si>
  <si>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</si>
  <si>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</si>
  <si>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</si>
  <si>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</si>
  <si>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</si>
  <si>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</si>
  <si>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</si>
  <si>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</si>
  <si>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</si>
  <si>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</si>
  <si>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</si>
  <si>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</si>
  <si>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</si>
  <si>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</si>
  <si>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</si>
  <si>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</si>
  <si>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</si>
  <si>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</si>
  <si>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</si>
  <si>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</si>
  <si>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</si>
  <si>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</si>
  <si>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</si>
  <si>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</si>
  <si>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</si>
  <si>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</si>
  <si>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</si>
  <si>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</si>
  <si>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</si>
  <si>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</si>
  <si>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</si>
  <si>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</si>
  <si>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</si>
  <si>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</si>
  <si>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</si>
  <si>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</si>
  <si>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</si>
  <si>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</si>
  <si>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</si>
  <si>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</si>
  <si>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</si>
  <si>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</si>
  <si>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</si>
  <si>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</si>
  <si>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</si>
  <si>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</si>
  <si>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</si>
  <si>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</si>
  <si>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</si>
  <si>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</si>
  <si>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</si>
  <si>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</si>
  <si>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</si>
  <si>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</si>
  <si>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</si>
  <si>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</si>
  <si>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</si>
  <si>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</si>
  <si>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</si>
  <si>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</si>
  <si>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</si>
  <si>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</si>
  <si>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</si>
  <si>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</si>
  <si>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</si>
  <si>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</si>
  <si>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</si>
  <si>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</si>
  <si>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</si>
  <si>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</si>
  <si>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</si>
  <si>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</si>
  <si>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</si>
  <si>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</si>
  <si>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</si>
  <si>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</si>
  <si>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</si>
  <si>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</si>
  <si>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</si>
  <si>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</si>
  <si>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</si>
  <si>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</si>
  <si>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</si>
  <si>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</si>
  <si>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</si>
  <si>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</si>
  <si>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</si>
  <si>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</si>
  <si>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</si>
  <si>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</si>
  <si>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</si>
  <si>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</si>
  <si>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</si>
  <si>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</si>
  <si>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</si>
  <si>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</si>
  <si>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</si>
  <si>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</si>
  <si>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</si>
  <si>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</si>
  <si>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</si>
  <si>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</si>
  <si>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</si>
  <si>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</si>
  <si>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</si>
  <si>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</si>
  <si>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</si>
  <si>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</si>
  <si>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</si>
  <si>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</si>
  <si>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</si>
  <si>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</si>
  <si>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</si>
  <si>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</si>
  <si>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</si>
  <si>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</si>
  <si>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</si>
  <si>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</si>
  <si>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</si>
  <si>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</si>
  <si>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</si>
  <si>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</si>
  <si>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</si>
  <si>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</si>
  <si>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</si>
  <si>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</si>
  <si>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</si>
  <si>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</si>
  <si>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</si>
  <si>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</si>
  <si>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</si>
  <si>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</si>
  <si>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</si>
  <si>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</si>
  <si>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</si>
  <si>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</si>
  <si>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</si>
  <si>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</si>
  <si>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</si>
  <si>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</si>
  <si>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</si>
  <si>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</si>
  <si>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</si>
  <si>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</si>
  <si>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</si>
  <si>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</si>
  <si>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</si>
  <si>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</si>
  <si>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</si>
  <si>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</si>
  <si>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</si>
  <si>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</si>
  <si>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</si>
  <si>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</si>
  <si>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</si>
  <si>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</si>
  <si>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</si>
  <si>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</si>
  <si>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</si>
  <si>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</si>
  <si>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</si>
  <si>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</si>
  <si>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</si>
  <si>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</si>
  <si>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</si>
  <si>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</si>
  <si>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</si>
  <si>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</si>
  <si>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</si>
  <si>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</si>
  <si>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</si>
  <si>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</si>
  <si>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</si>
  <si>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</si>
  <si>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</si>
  <si>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</si>
  <si>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</si>
  <si>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</si>
  <si>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</si>
  <si>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</si>
  <si>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</si>
  <si>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</si>
  <si>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</si>
  <si>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</si>
  <si>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</si>
  <si>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</si>
  <si>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</si>
  <si>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</si>
  <si>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</si>
  <si>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</si>
  <si>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</si>
  <si>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</si>
  <si>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</si>
  <si>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</si>
  <si>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</si>
  <si>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</si>
  <si>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</si>
  <si>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</si>
  <si>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</si>
  <si>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</si>
  <si>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</si>
  <si>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</si>
  <si>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</si>
  <si>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</si>
  <si>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</si>
  <si>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</si>
  <si>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</si>
  <si>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</si>
  <si>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</si>
  <si>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</si>
  <si>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</si>
  <si>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</si>
  <si>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</si>
  <si>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</si>
  <si>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</si>
  <si>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</si>
  <si>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</si>
  <si>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</si>
  <si>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</si>
  <si>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</si>
  <si>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</si>
  <si>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</si>
  <si>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</si>
  <si>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</si>
  <si>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</si>
  <si>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</si>
  <si>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</si>
  <si>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</si>
  <si>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</si>
  <si>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</si>
  <si>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</si>
  <si>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</si>
  <si>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</si>
  <si>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</si>
  <si>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</si>
  <si>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</si>
  <si>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</si>
  <si>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</si>
  <si>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</si>
  <si>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</si>
  <si>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</si>
  <si>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</si>
  <si>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</si>
  <si>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</si>
  <si>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</si>
  <si>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</si>
  <si>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</si>
  <si>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</si>
  <si>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</si>
  <si>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</si>
  <si>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</si>
  <si>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</si>
  <si>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</si>
  <si>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</si>
  <si>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</si>
  <si>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</si>
  <si>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</si>
  <si>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</si>
  <si>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</si>
  <si>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</si>
  <si>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</si>
  <si>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</si>
  <si>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</si>
  <si>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</si>
  <si>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</si>
  <si>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</si>
  <si>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</si>
  <si>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</si>
  <si>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</si>
  <si>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</si>
  <si>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</si>
  <si>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</si>
  <si>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</si>
  <si>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</si>
  <si>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</si>
  <si>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</si>
  <si>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</si>
  <si>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</si>
  <si>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</si>
  <si>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</si>
  <si>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</si>
  <si>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</si>
  <si>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</si>
  <si>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</si>
  <si>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</si>
  <si>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</si>
  <si>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</si>
  <si>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</si>
  <si>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</si>
  <si>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</si>
  <si>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</si>
  <si>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</si>
  <si>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</si>
  <si>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</si>
  <si>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</si>
  <si>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</si>
  <si>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</si>
  <si>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</si>
  <si>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</si>
  <si>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</si>
  <si>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</si>
  <si>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</si>
  <si>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</si>
  <si>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</si>
  <si>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</si>
  <si>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</si>
  <si>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</si>
  <si>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</si>
  <si>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</si>
  <si>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</si>
  <si>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</si>
  <si>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</si>
  <si>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</si>
  <si>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</si>
  <si>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</si>
  <si>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</si>
  <si>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</si>
  <si>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</si>
  <si>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</si>
  <si>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</si>
  <si>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</si>
  <si>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</si>
  <si>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</si>
  <si>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</si>
  <si>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</si>
  <si>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</si>
  <si>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</si>
  <si>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</si>
  <si>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</si>
  <si>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</si>
  <si>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</si>
  <si>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</si>
  <si>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</si>
  <si>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</si>
  <si>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</si>
  <si>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</si>
  <si>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</si>
  <si>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</si>
  <si>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</si>
  <si>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</si>
  <si>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</si>
  <si>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</si>
  <si>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</si>
  <si>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</si>
  <si>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</si>
  <si>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</si>
  <si>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</si>
  <si>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</si>
  <si>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</si>
  <si>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</si>
  <si>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</si>
  <si>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</si>
  <si>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</si>
  <si>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</si>
  <si>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</si>
  <si>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</si>
  <si>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</si>
  <si>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</si>
  <si>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</si>
  <si>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</si>
  <si>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</si>
  <si>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</si>
  <si>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</si>
  <si>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</si>
  <si>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</si>
  <si>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</si>
  <si>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</si>
  <si>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</si>
  <si>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</si>
  <si>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</si>
  <si>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</si>
  <si>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</si>
  <si>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</si>
  <si>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</si>
  <si>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</si>
  <si>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</si>
  <si>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</si>
  <si>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</si>
  <si>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</si>
  <si>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</si>
  <si>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</si>
  <si>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</si>
  <si>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</si>
  <si>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</si>
  <si>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</si>
  <si>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</si>
  <si>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</si>
  <si>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</si>
  <si>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</si>
  <si>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</si>
  <si>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</si>
  <si>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</si>
  <si>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</si>
  <si>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</si>
  <si>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</si>
  <si>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</si>
  <si>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</si>
  <si>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</si>
  <si>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</si>
  <si>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</si>
  <si>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</si>
  <si>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</si>
  <si>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</si>
  <si>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</si>
  <si>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</si>
  <si>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</si>
  <si>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</si>
  <si>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</si>
  <si>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</si>
  <si>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</si>
  <si>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</si>
  <si>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</si>
  <si>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</si>
  <si>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</si>
  <si>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</si>
  <si>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</si>
  <si>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</si>
  <si>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</si>
  <si>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</si>
  <si>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</si>
  <si>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</si>
  <si>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</si>
  <si>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</si>
  <si>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</si>
  <si>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</si>
  <si>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</si>
  <si>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</si>
  <si>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</si>
  <si>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</si>
  <si>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</si>
  <si>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</si>
  <si>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</si>
  <si>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</si>
  <si>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</si>
  <si>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</si>
  <si>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</si>
  <si>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</si>
  <si>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</si>
  <si>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</si>
  <si>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</si>
  <si>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</si>
  <si>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</si>
  <si>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</si>
  <si>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</si>
  <si>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</si>
  <si>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</si>
  <si>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</si>
  <si>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</si>
  <si>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</si>
  <si>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</si>
  <si>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</si>
  <si>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</si>
  <si>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</si>
  <si>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</si>
  <si>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</si>
  <si>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</si>
  <si>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</si>
  <si>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</si>
  <si>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</si>
  <si>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</si>
  <si>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</si>
  <si>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</si>
  <si>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</si>
  <si>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</si>
  <si>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</si>
  <si>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</si>
  <si>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</si>
  <si>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</si>
  <si>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</si>
  <si>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</si>
  <si>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</si>
  <si>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</si>
  <si>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</si>
  <si>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</si>
  <si>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</si>
  <si>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</si>
  <si>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</si>
  <si>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</si>
  <si>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</si>
  <si>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</si>
  <si>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</si>
  <si>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</si>
  <si>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</si>
  <si>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</si>
  <si>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</si>
  <si>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</si>
  <si>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</si>
  <si>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</si>
  <si>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</si>
  <si>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</si>
  <si>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</si>
  <si>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</si>
  <si>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</si>
  <si>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</si>
  <si>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</si>
  <si>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</si>
  <si>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</si>
  <si>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</si>
  <si>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</si>
  <si>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</si>
  <si>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</si>
  <si>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</si>
  <si>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</si>
  <si>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</si>
  <si>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</si>
  <si>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</si>
  <si>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</si>
  <si>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</si>
  <si>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</si>
  <si>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</si>
  <si>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</si>
  <si>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</si>
  <si>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</si>
  <si>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</si>
  <si>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</si>
  <si>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</si>
  <si>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</si>
  <si>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</si>
  <si>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</si>
  <si>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</si>
  <si>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</si>
  <si>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</si>
  <si>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</si>
  <si>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</si>
  <si>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</si>
  <si>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</si>
  <si>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</si>
  <si>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</si>
  <si>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</si>
  <si>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</si>
  <si>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</si>
  <si>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</si>
  <si>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</si>
  <si>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</si>
  <si>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</si>
  <si>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</si>
  <si>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</si>
  <si>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</si>
  <si>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</si>
  <si>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</si>
  <si>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</si>
  <si>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</si>
  <si>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</si>
  <si>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</si>
  <si>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</si>
  <si>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</si>
  <si>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</si>
  <si>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</si>
  <si>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</si>
  <si>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</si>
  <si>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</si>
  <si>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</si>
  <si>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</si>
  <si>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</si>
  <si>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</si>
  <si>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</si>
  <si>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</si>
  <si>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</si>
  <si>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</si>
  <si>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</si>
  <si>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</si>
  <si>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</si>
  <si>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</si>
  <si>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</si>
  <si>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</si>
  <si>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</si>
  <si>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</si>
  <si>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</si>
  <si>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</si>
  <si>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</si>
  <si>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</si>
  <si>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</si>
  <si>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</si>
  <si>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</si>
  <si>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</si>
  <si>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</si>
  <si>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</si>
  <si>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</si>
  <si>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</si>
  <si>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</si>
  <si>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</si>
  <si>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</si>
  <si>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</si>
  <si>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</si>
  <si>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</si>
  <si>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</si>
  <si>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</si>
  <si>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</si>
  <si>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</si>
  <si>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</si>
  <si>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</si>
  <si>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</si>
  <si>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</si>
  <si>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</si>
  <si>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</si>
  <si>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</si>
  <si>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</si>
  <si>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</si>
  <si>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</si>
  <si>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</si>
  <si>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</si>
  <si>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</si>
  <si>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</si>
  <si>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</si>
  <si>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</si>
  <si>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</si>
  <si>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</si>
  <si>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</si>
  <si>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</si>
  <si>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</si>
  <si>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</si>
  <si>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</si>
  <si>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</si>
  <si>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</si>
  <si>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</si>
  <si>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</si>
  <si>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</si>
  <si>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</si>
  <si>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</si>
  <si>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</si>
  <si>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</si>
  <si>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</si>
  <si>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</si>
  <si>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</si>
  <si>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</si>
  <si>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</si>
  <si>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</si>
  <si>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</si>
  <si>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</si>
  <si>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</si>
  <si>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</si>
  <si>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</si>
  <si>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</si>
  <si>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</si>
  <si>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</si>
  <si>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</si>
  <si>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</si>
  <si>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</si>
  <si>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</si>
  <si>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</si>
  <si>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</si>
  <si>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</si>
  <si>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</si>
  <si>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</si>
  <si>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</si>
  <si>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</si>
  <si>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</si>
  <si>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</si>
  <si>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</si>
  <si>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</si>
  <si>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</si>
  <si>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</si>
  <si>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</si>
  <si>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</si>
  <si>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</si>
  <si>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</si>
  <si>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</si>
  <si>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</si>
  <si>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</si>
  <si>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</si>
  <si>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</si>
  <si>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</si>
  <si>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</si>
  <si>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</si>
  <si>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</si>
  <si>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</si>
  <si>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</si>
  <si>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</si>
  <si>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</si>
  <si>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</si>
  <si>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</si>
  <si>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</si>
  <si>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</si>
  <si>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</si>
  <si>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</si>
  <si>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</si>
  <si>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</si>
  <si>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</si>
  <si>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</si>
  <si>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</si>
  <si>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</si>
  <si>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</si>
  <si>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</si>
  <si>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</si>
  <si>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</si>
  <si>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</si>
  <si>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</si>
  <si>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</si>
  <si>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</si>
  <si>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</si>
  <si>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</si>
  <si>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</si>
  <si>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</si>
  <si>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</si>
  <si>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</si>
  <si>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</si>
  <si>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</si>
  <si>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</si>
  <si>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</si>
  <si>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</si>
  <si>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</si>
  <si>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</si>
  <si>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</si>
  <si>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</si>
  <si>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</si>
  <si>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</si>
  <si>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</si>
  <si>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</si>
  <si>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</si>
  <si>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</si>
  <si>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</si>
  <si>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</si>
  <si>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</si>
  <si>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</si>
  <si>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</si>
  <si>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</si>
  <si>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</si>
  <si>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</si>
  <si>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</si>
  <si>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</si>
  <si>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</si>
  <si>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</si>
  <si>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</si>
  <si>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</si>
  <si>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</si>
  <si>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</si>
  <si>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</si>
  <si>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</si>
  <si>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</si>
  <si>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</si>
  <si>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</si>
  <si>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</si>
  <si>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</si>
  <si>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</si>
  <si>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</si>
  <si>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</si>
  <si>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</si>
  <si>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</si>
  <si>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</si>
  <si>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</si>
  <si>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</si>
  <si>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</si>
  <si>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</si>
  <si>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</si>
  <si>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</si>
  <si>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</si>
  <si>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</si>
  <si>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</si>
  <si>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</si>
  <si>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</si>
  <si>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</si>
  <si>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</si>
  <si>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</si>
  <si>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</si>
  <si>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</si>
  <si>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</si>
  <si>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</si>
  <si>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</si>
  <si>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</si>
  <si>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</si>
  <si>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</si>
  <si>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</si>
  <si>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</si>
  <si>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</si>
  <si>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</si>
  <si>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</si>
  <si>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</si>
  <si>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</si>
  <si>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</si>
  <si>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</si>
  <si>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</si>
  <si>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</si>
  <si>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</si>
  <si>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</si>
  <si>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</si>
  <si>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</si>
  <si>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</si>
  <si>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</si>
  <si>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</si>
  <si>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</si>
  <si>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</si>
  <si>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</si>
  <si>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</si>
  <si>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</si>
  <si>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</si>
  <si>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</si>
  <si>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</si>
  <si>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</si>
  <si>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</si>
  <si>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</si>
  <si>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</si>
  <si>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</si>
  <si>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</si>
  <si>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</si>
  <si>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</si>
  <si>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</si>
  <si>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</si>
  <si>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</si>
  <si>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</si>
  <si>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</si>
  <si>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</si>
  <si>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</si>
  <si>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</si>
  <si>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</si>
  <si>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</si>
  <si>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</si>
  <si>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</si>
  <si>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</si>
  <si>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</si>
  <si>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</si>
  <si>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</si>
  <si>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</si>
  <si>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</si>
  <si>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</si>
  <si>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</si>
  <si>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</si>
  <si>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</si>
  <si>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</si>
  <si>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</si>
  <si>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</si>
  <si>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</si>
  <si>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</si>
  <si>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</si>
  <si>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</si>
  <si>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</si>
  <si>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</si>
  <si>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</si>
  <si>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</si>
  <si>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</si>
  <si>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</si>
  <si>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</si>
  <si>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</si>
  <si>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</si>
  <si>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</si>
  <si>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</si>
  <si>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</si>
  <si>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</si>
  <si>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</si>
  <si>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</si>
  <si>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</si>
  <si>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</si>
  <si>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</si>
  <si>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</si>
  <si>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</si>
  <si>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</si>
  <si>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</si>
  <si>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</si>
  <si>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</si>
  <si>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</si>
  <si>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</si>
  <si>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</si>
  <si>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</si>
  <si>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</si>
  <si>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</si>
  <si>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</si>
  <si>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</si>
  <si>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</si>
  <si>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</si>
  <si>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</si>
  <si>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</si>
  <si>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</si>
  <si>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</si>
  <si>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</si>
  <si>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</si>
  <si>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</si>
  <si>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</si>
  <si>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</si>
  <si>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</si>
  <si>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</si>
  <si>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</si>
  <si>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</si>
  <si>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</si>
  <si>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</si>
  <si>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</si>
  <si>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</si>
  <si>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</si>
  <si>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</si>
  <si>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</si>
  <si>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</si>
  <si>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</si>
  <si>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</si>
  <si>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</si>
  <si>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</si>
  <si>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</si>
  <si>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</si>
  <si>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</si>
  <si>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</si>
  <si>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</si>
  <si>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</si>
  <si>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</si>
  <si>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</si>
  <si>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</si>
  <si>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</si>
  <si>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</si>
  <si>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</si>
  <si>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</si>
  <si>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</si>
  <si>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</si>
  <si>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</si>
  <si>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</si>
  <si>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</si>
  <si>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</si>
  <si>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</si>
  <si>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</si>
  <si>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</si>
  <si>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</si>
  <si>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</si>
  <si>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</si>
  <si>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</si>
  <si>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</si>
  <si>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</si>
  <si>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</si>
  <si>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</si>
  <si>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</si>
  <si>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</si>
  <si>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</si>
  <si>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</si>
  <si>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</si>
  <si>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</si>
  <si>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</si>
  <si>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</si>
  <si>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</si>
  <si>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</si>
  <si>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</si>
  <si>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</si>
  <si>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</si>
  <si>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</si>
  <si>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</si>
  <si>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</si>
  <si>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</si>
  <si>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</si>
  <si>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</si>
  <si>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</si>
  <si>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</si>
  <si>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</si>
  <si>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</si>
  <si>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</si>
  <si>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</si>
  <si>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</si>
  <si>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</si>
  <si>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</si>
  <si>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</si>
  <si>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</si>
  <si>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</si>
  <si>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</si>
  <si>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</si>
  <si>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</si>
  <si>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</si>
  <si>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</si>
  <si>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</si>
  <si>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</si>
  <si>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</si>
  <si>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</si>
  <si>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</si>
  <si>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</si>
  <si>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</si>
  <si>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</si>
  <si>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</si>
  <si>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</si>
  <si>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</si>
  <si>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</si>
  <si>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</si>
  <si>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</si>
  <si>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</si>
  <si>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</si>
  <si>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</si>
  <si>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</si>
  <si>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</si>
  <si>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</si>
  <si>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</si>
  <si>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</si>
  <si>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</si>
  <si>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</si>
  <si>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</si>
  <si>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</si>
  <si>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</si>
  <si>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</si>
  <si>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</si>
  <si>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</si>
  <si>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</si>
  <si>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</si>
  <si>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</si>
  <si>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</si>
  <si>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</si>
  <si>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</si>
  <si>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</si>
  <si>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</si>
  <si>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</si>
  <si>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</si>
  <si>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</si>
  <si>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</si>
  <si>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</si>
  <si>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</si>
  <si>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</si>
  <si>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</si>
  <si>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</si>
  <si>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</si>
  <si>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</si>
  <si>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</si>
  <si>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</si>
  <si>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</si>
  <si>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</si>
  <si>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</si>
  <si>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</si>
  <si>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</si>
  <si>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</si>
  <si>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</si>
  <si>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</si>
  <si>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</si>
  <si>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</si>
  <si>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</si>
  <si>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</si>
  <si>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</si>
  <si>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</si>
  <si>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</si>
  <si>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</si>
  <si>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</si>
  <si>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</si>
  <si>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</si>
  <si>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</si>
  <si>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</si>
  <si>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</si>
  <si>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</si>
  <si>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</si>
  <si>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</si>
  <si>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</si>
  <si>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</si>
  <si>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</si>
  <si>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</si>
  <si>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</si>
  <si>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</si>
  <si>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</si>
  <si>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</si>
  <si>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</si>
  <si>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</si>
  <si>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</si>
  <si>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</si>
  <si>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</si>
  <si>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</si>
  <si>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</si>
  <si>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</si>
  <si>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</si>
  <si>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</si>
  <si>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</si>
  <si>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</si>
  <si>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</si>
  <si>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</si>
  <si>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</si>
  <si>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</si>
  <si>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</si>
  <si>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</si>
  <si>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</si>
  <si>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</si>
  <si>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</si>
  <si>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</si>
  <si>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</si>
  <si>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</si>
  <si>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</si>
  <si>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</si>
  <si>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</si>
  <si>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</si>
  <si>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</si>
  <si>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</si>
  <si>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</si>
  <si>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</si>
  <si>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</si>
  <si>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</si>
  <si>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</si>
  <si>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</si>
  <si>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</si>
  <si>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</si>
  <si>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</si>
  <si>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</si>
  <si>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</si>
  <si>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</si>
  <si>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</si>
  <si>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</si>
  <si>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</si>
  <si>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</si>
  <si>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</si>
  <si>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</si>
  <si>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</si>
  <si>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</si>
  <si>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</si>
  <si>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</si>
  <si>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</si>
  <si>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</si>
  <si>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</si>
  <si>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</si>
  <si>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</si>
  <si>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</si>
  <si>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</si>
  <si>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</si>
  <si>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</si>
  <si>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</si>
  <si>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</si>
  <si>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</si>
  <si>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</si>
  <si>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</si>
  <si>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</si>
  <si>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</si>
  <si>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</si>
  <si>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</si>
  <si>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</si>
  <si>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</si>
  <si>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</si>
  <si>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</si>
  <si>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</si>
  <si>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</si>
  <si>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</si>
  <si>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</si>
  <si>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</si>
  <si>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</si>
  <si>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</si>
  <si>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</si>
  <si>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</si>
  <si>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</si>
  <si>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</si>
  <si>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</si>
  <si>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</si>
  <si>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</si>
  <si>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</si>
  <si>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</si>
  <si>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</si>
  <si>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</si>
  <si>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</si>
  <si>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</si>
  <si>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</si>
  <si>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</si>
  <si>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</si>
  <si>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</si>
  <si>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</si>
  <si>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</si>
  <si>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</si>
  <si>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</si>
  <si>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</si>
  <si>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</si>
  <si>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</si>
  <si>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</si>
  <si>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</si>
  <si>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</si>
  <si>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</si>
  <si>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</si>
  <si>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</si>
  <si>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</si>
  <si>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</si>
  <si>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</si>
  <si>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</si>
  <si>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</si>
  <si>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</si>
  <si>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</si>
  <si>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</si>
  <si>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</si>
  <si>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</si>
  <si>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</si>
  <si>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</si>
  <si>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</si>
  <si>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</si>
  <si>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</si>
  <si>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</si>
  <si>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</si>
  <si>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</si>
  <si>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</si>
  <si>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</si>
  <si>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</si>
  <si>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</si>
  <si>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</si>
  <si>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</si>
  <si>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</si>
  <si>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</si>
  <si>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</si>
  <si>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</si>
  <si>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</si>
  <si>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</si>
  <si>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</si>
  <si>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</si>
  <si>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</si>
  <si>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</si>
  <si>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</si>
  <si>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</si>
  <si>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</si>
  <si>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</si>
  <si>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</si>
  <si>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</si>
  <si>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</si>
  <si>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</si>
  <si>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</si>
  <si>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</si>
  <si>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</si>
  <si>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</si>
  <si>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</si>
  <si>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</si>
  <si>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</si>
  <si>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</si>
  <si>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</si>
  <si>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</si>
  <si>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</si>
  <si>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</si>
  <si>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</si>
  <si>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</si>
  <si>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</si>
  <si>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</si>
  <si>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</si>
  <si>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</si>
  <si>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</si>
  <si>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</si>
  <si>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</si>
  <si>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</si>
  <si>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</si>
  <si>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</si>
  <si>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</si>
  <si>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</si>
  <si>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</si>
  <si>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</si>
  <si>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</si>
  <si>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</si>
  <si>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</si>
  <si>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</si>
  <si>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</si>
  <si>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</si>
  <si>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</si>
  <si>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</si>
  <si>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</si>
  <si>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</si>
  <si>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</si>
  <si>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</si>
  <si>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</si>
  <si>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</si>
  <si>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</si>
  <si>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</si>
  <si>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</si>
  <si>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</si>
  <si>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</si>
  <si>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</si>
  <si>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</si>
  <si>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</si>
  <si>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</si>
  <si>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</si>
  <si>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</si>
  <si>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</si>
  <si>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</si>
  <si>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</si>
  <si>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</si>
  <si>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</si>
  <si>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</si>
  <si>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</si>
  <si>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</si>
  <si>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</si>
  <si>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</si>
  <si>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</si>
  <si>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</si>
  <si>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</si>
  <si>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</si>
  <si>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</si>
  <si>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</si>
  <si>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</si>
  <si>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</si>
  <si>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</si>
  <si>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</si>
  <si>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</si>
  <si>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</si>
  <si>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</si>
  <si>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</si>
  <si>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</si>
  <si>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</si>
  <si>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</si>
  <si>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</si>
  <si>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</si>
  <si>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</si>
  <si>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</si>
  <si>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</si>
  <si>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</si>
  <si>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</si>
  <si>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</si>
  <si>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</si>
  <si>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</si>
  <si>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</si>
  <si>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</si>
  <si>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</si>
  <si>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</si>
  <si>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</si>
  <si>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</si>
  <si>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</si>
  <si>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</si>
  <si>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</si>
  <si>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</si>
  <si>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</si>
  <si>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</si>
  <si>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</si>
  <si>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</si>
  <si>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</si>
  <si>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</si>
  <si>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</si>
  <si>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</si>
  <si>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</si>
  <si>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</si>
  <si>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</si>
  <si>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</si>
  <si>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</si>
  <si>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</si>
  <si>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</si>
  <si>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</si>
  <si>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</si>
  <si>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</si>
  <si>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</si>
  <si>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</si>
  <si>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</si>
  <si>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</si>
  <si>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</si>
  <si>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</si>
  <si>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</si>
  <si>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</si>
  <si>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</si>
  <si>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</si>
  <si>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</si>
  <si>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</si>
  <si>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</si>
  <si>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</si>
  <si>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</si>
  <si>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</si>
  <si>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</si>
  <si>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</si>
  <si>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</si>
  <si>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</si>
  <si>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</si>
  <si>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</si>
  <si>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</si>
  <si>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</si>
  <si>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</si>
  <si>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</si>
  <si>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</si>
  <si>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</si>
  <si>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</si>
  <si>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</si>
  <si>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</si>
  <si>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</si>
  <si>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</si>
  <si>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</si>
  <si>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</si>
  <si>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</si>
  <si>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</si>
  <si>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</si>
  <si>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</si>
  <si>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</si>
  <si>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</si>
  <si>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</si>
  <si>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</si>
  <si>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</si>
  <si>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</si>
  <si>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</si>
  <si>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</si>
  <si>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</si>
  <si>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</si>
  <si>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</si>
  <si>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</si>
  <si>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</si>
  <si>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</si>
  <si>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</si>
  <si>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</si>
  <si>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</si>
  <si>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</si>
  <si>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</si>
  <si>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</si>
  <si>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</si>
  <si>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</si>
  <si>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</si>
  <si>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</si>
  <si>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</si>
  <si>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</si>
  <si>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</si>
  <si>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</si>
  <si>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</si>
  <si>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</si>
  <si>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</si>
  <si>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</si>
  <si>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</si>
  <si>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</si>
  <si>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</si>
  <si>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</si>
  <si>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</si>
  <si>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</si>
  <si>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</si>
  <si>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</si>
  <si>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</si>
  <si>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</si>
  <si>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</si>
  <si>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</si>
  <si>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</si>
  <si>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</si>
  <si>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</si>
  <si>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</si>
  <si>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</si>
  <si>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</si>
  <si>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</si>
  <si>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</si>
  <si>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</si>
  <si>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</si>
  <si>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</si>
  <si>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</si>
  <si>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</si>
  <si>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</si>
  <si>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</si>
  <si>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</si>
  <si>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</si>
  <si>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</si>
  <si>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</si>
  <si>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</si>
  <si>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</si>
  <si>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</si>
  <si>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</si>
  <si>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</si>
  <si>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</si>
  <si>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</si>
  <si>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</si>
  <si>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</si>
  <si>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</si>
  <si>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</si>
  <si>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</si>
  <si>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</si>
  <si>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</si>
  <si>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</si>
  <si>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</si>
  <si>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</si>
  <si>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</si>
  <si>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</si>
  <si>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</si>
  <si>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</si>
  <si>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</si>
  <si>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</si>
  <si>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</si>
  <si>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</si>
  <si>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</si>
  <si>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</si>
  <si>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</si>
  <si>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</si>
  <si>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</si>
  <si>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</si>
  <si>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</si>
  <si>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</si>
  <si>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</si>
  <si>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</si>
  <si>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</si>
  <si>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</si>
  <si>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</si>
  <si>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</si>
  <si>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</si>
  <si>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</si>
  <si>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</si>
  <si>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</si>
  <si>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</si>
  <si>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</si>
  <si>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</si>
  <si>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</si>
  <si>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</si>
  <si>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</si>
  <si>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</si>
  <si>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</si>
  <si>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</si>
  <si>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</si>
  <si>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</si>
  <si>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</si>
  <si>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</si>
  <si>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</si>
  <si>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</si>
  <si>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</si>
  <si>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</si>
  <si>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</si>
  <si>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</si>
  <si>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</si>
  <si>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</si>
  <si>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</si>
  <si>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</si>
  <si>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</si>
  <si>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</si>
  <si>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</si>
  <si>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</si>
  <si>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</si>
  <si>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</si>
  <si>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</si>
  <si>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</si>
  <si>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</si>
  <si>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</si>
  <si>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</si>
  <si>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</si>
  <si>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</si>
  <si>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</si>
  <si>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</si>
  <si>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</si>
  <si>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</si>
  <si>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</si>
  <si>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</si>
  <si>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</si>
  <si>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</si>
  <si>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</si>
  <si>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</si>
  <si>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</si>
  <si>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</si>
  <si>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</si>
  <si>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</si>
  <si>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</si>
  <si>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</si>
  <si>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</si>
  <si>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</si>
  <si>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</si>
  <si>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</si>
  <si>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</si>
  <si>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</si>
  <si>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</si>
  <si>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</si>
  <si>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</si>
  <si>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</si>
  <si>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</si>
  <si>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</si>
  <si>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</si>
  <si>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</si>
  <si>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</si>
  <si>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</si>
  <si>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</si>
  <si>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</si>
  <si>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</si>
  <si>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</si>
  <si>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</si>
  <si>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</si>
  <si>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</si>
  <si>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</si>
  <si>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</si>
  <si>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</si>
  <si>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</si>
  <si>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</si>
  <si>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</si>
  <si>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</si>
  <si>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</si>
  <si>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</si>
  <si>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</si>
  <si>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</si>
  <si>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</si>
  <si>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</si>
  <si>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</si>
  <si>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</si>
  <si>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</si>
  <si>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</si>
  <si>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</si>
  <si>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</si>
  <si>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</si>
  <si>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</si>
  <si>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</si>
  <si>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</si>
  <si>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</si>
  <si>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</si>
  <si>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</si>
  <si>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</si>
  <si>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</si>
  <si>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</si>
  <si>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</si>
  <si>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</si>
  <si>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</si>
  <si>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</si>
  <si>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</si>
  <si>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</si>
  <si>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</si>
  <si>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</si>
  <si>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</si>
  <si>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</si>
  <si>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</si>
  <si>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</si>
  <si>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</si>
  <si>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</si>
  <si>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</si>
  <si>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</si>
  <si>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</si>
  <si>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</si>
  <si>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</si>
  <si>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</si>
  <si>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</si>
  <si>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</si>
  <si>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</si>
  <si>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</si>
  <si>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</si>
  <si>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</si>
  <si>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</si>
  <si>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</si>
  <si>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</si>
  <si>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</si>
  <si>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</si>
  <si>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</si>
  <si>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</si>
  <si>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</si>
  <si>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</si>
  <si>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</si>
  <si>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</si>
  <si>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</si>
  <si>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</si>
  <si>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</si>
  <si>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</si>
  <si>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</si>
  <si>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</si>
  <si>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</si>
  <si>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</si>
  <si>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</si>
  <si>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</si>
  <si>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</si>
  <si>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</si>
  <si>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</si>
  <si>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</si>
  <si>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</si>
  <si>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</si>
  <si>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</si>
  <si>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</si>
  <si>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</si>
  <si>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</si>
  <si>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</si>
  <si>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</si>
  <si>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</si>
  <si>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</si>
  <si>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</si>
  <si>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</si>
  <si>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</si>
  <si>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</si>
  <si>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</si>
  <si>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</si>
  <si>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</si>
  <si>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</si>
  <si>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</si>
  <si>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</si>
  <si>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</si>
  <si>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</si>
  <si>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</si>
  <si>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</si>
  <si>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</si>
  <si>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</si>
  <si>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</si>
  <si>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</si>
  <si>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</si>
  <si>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</si>
  <si>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</si>
  <si>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</si>
  <si>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</si>
  <si>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</si>
  <si>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</si>
  <si>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</si>
  <si>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</si>
  <si>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</si>
  <si>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</si>
  <si>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</si>
  <si>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</si>
  <si>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</si>
  <si>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</si>
  <si>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</si>
  <si>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</si>
  <si>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</si>
  <si>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</si>
  <si>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</si>
  <si>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</si>
  <si>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</si>
  <si>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</si>
  <si>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</si>
  <si>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</si>
  <si>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</si>
  <si>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</si>
  <si>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</si>
  <si>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</si>
  <si>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</si>
  <si>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</si>
  <si>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</si>
  <si>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</si>
  <si>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</si>
  <si>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</si>
  <si>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</si>
  <si>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</si>
  <si>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</si>
  <si>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</si>
  <si>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</si>
  <si>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</si>
  <si>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</si>
  <si>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</si>
  <si>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</si>
  <si>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</si>
  <si>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</si>
  <si>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</si>
  <si>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</si>
  <si>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</si>
  <si>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</si>
  <si>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</si>
  <si>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</si>
  <si>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</si>
  <si>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</si>
  <si>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</si>
  <si>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</si>
  <si>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</si>
  <si>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</si>
  <si>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</si>
  <si>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</si>
  <si>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</si>
  <si>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</si>
  <si>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</si>
  <si>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</si>
  <si>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</si>
  <si>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</si>
  <si>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</si>
  <si>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</si>
  <si>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</si>
  <si>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</si>
  <si>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</si>
  <si>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</si>
  <si>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</si>
  <si>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</si>
  <si>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</si>
  <si>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</si>
  <si>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</si>
  <si>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</si>
  <si>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</si>
  <si>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</si>
  <si>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</si>
  <si>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</si>
  <si>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</si>
  <si>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</si>
  <si>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</si>
  <si>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</si>
  <si>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</si>
  <si>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</si>
  <si>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</si>
  <si>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</si>
  <si>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</si>
  <si>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</si>
  <si>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</si>
  <si>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</si>
  <si>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</si>
  <si>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</si>
  <si>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</si>
  <si>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</si>
  <si>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</si>
  <si>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</si>
  <si>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</si>
  <si>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</si>
  <si>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</si>
  <si>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</si>
  <si>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</si>
  <si>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</si>
  <si>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</si>
  <si>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</si>
  <si>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</si>
  <si>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</si>
  <si>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</si>
  <si>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</si>
  <si>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</si>
  <si>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</si>
  <si>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</si>
  <si>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</si>
  <si>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</si>
  <si>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</si>
  <si>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</si>
  <si>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</si>
  <si>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</si>
  <si>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</si>
  <si>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</si>
  <si>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</si>
  <si>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</si>
  <si>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</si>
  <si>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</si>
  <si>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</si>
  <si>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</si>
  <si>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</si>
  <si>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</si>
  <si>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</si>
  <si>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</si>
  <si>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</si>
  <si>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</si>
  <si>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</si>
  <si>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</si>
  <si>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</si>
  <si>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</si>
  <si>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</si>
  <si>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</si>
  <si>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</si>
  <si>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</si>
  <si>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</si>
  <si>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</si>
  <si>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</si>
  <si>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</si>
  <si>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</si>
  <si>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</si>
  <si>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</si>
  <si>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</si>
  <si>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</si>
  <si>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</si>
  <si>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</si>
  <si>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</si>
  <si>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</si>
  <si>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</si>
  <si>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</si>
  <si>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</si>
  <si>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</si>
  <si>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</si>
  <si>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</si>
  <si>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</si>
  <si>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</si>
  <si>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</si>
  <si>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</si>
  <si>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</si>
  <si>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</si>
  <si>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</si>
  <si>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</si>
  <si>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</si>
  <si>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</si>
  <si>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</si>
  <si>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</si>
  <si>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</si>
  <si>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</si>
  <si>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</si>
  <si>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</si>
  <si>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</si>
  <si>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</si>
  <si>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</si>
  <si>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</si>
  <si>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</si>
  <si>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</si>
  <si>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</si>
  <si>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</si>
  <si>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</si>
  <si>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</si>
  <si>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</si>
  <si>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</si>
  <si>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</si>
  <si>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</si>
  <si>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</si>
  <si>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</si>
  <si>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</si>
  <si>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</si>
  <si>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</si>
  <si>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</si>
  <si>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</si>
  <si>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</si>
  <si>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</si>
  <si>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</si>
  <si>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</si>
  <si>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</si>
  <si>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</si>
  <si>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</si>
  <si>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</si>
  <si>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</si>
  <si>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</si>
  <si>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</si>
  <si>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</si>
  <si>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</si>
  <si>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</si>
  <si>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</si>
  <si>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</si>
  <si>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</si>
  <si>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</si>
  <si>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</si>
  <si>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</si>
  <si>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</si>
  <si>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</si>
  <si>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</si>
  <si>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</si>
  <si>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</si>
  <si>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</si>
  <si>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</si>
  <si>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</si>
  <si>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</si>
  <si>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</si>
  <si>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</si>
  <si>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</si>
  <si>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</si>
  <si>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</si>
  <si>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</si>
  <si>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</si>
  <si>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</si>
  <si>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</si>
  <si>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</si>
  <si>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</si>
  <si>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</si>
  <si>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</si>
  <si>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</si>
  <si>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</si>
  <si>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</si>
  <si>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</si>
  <si>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</si>
  <si>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</si>
  <si>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</si>
  <si>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</si>
  <si>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</si>
  <si>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</si>
  <si>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</si>
  <si>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</si>
  <si>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</si>
  <si>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</si>
  <si>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</si>
  <si>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</si>
  <si>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</si>
  <si>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</si>
  <si>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</si>
  <si>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</si>
  <si>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</si>
  <si>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</si>
  <si>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</si>
  <si>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</si>
  <si>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</si>
  <si>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</si>
  <si>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</si>
  <si>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</si>
  <si>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</si>
  <si>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</si>
  <si>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</si>
  <si>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</si>
  <si>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</si>
  <si>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</si>
  <si>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</si>
  <si>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</si>
  <si>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</si>
  <si>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</si>
  <si>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</si>
  <si>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</si>
  <si>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</si>
  <si>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</si>
  <si>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</si>
  <si>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</si>
  <si>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</si>
  <si>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</si>
  <si>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</si>
  <si>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</si>
  <si>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</si>
  <si>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</si>
  <si>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</si>
  <si>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</si>
  <si>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</si>
  <si>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</si>
  <si>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</si>
  <si>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</si>
  <si>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</si>
  <si>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</si>
  <si>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</si>
  <si>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</si>
  <si>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</si>
  <si>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</si>
  <si>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</si>
  <si>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</si>
  <si>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</si>
  <si>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</si>
  <si>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</si>
  <si>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</si>
  <si>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</si>
  <si>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</si>
  <si>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</si>
  <si>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</si>
  <si>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</si>
  <si>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</si>
  <si>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</si>
  <si>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</si>
  <si>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</si>
  <si>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</si>
  <si>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</si>
  <si>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</si>
  <si>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</si>
  <si>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</si>
  <si>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</si>
  <si>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</si>
  <si>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</si>
  <si>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</si>
  <si>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</si>
  <si>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</si>
  <si>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</si>
  <si>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</si>
  <si>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</si>
  <si>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</si>
  <si>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</si>
  <si>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</si>
  <si>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</si>
  <si>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</si>
  <si>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</si>
  <si>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</si>
  <si>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</si>
  <si>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</si>
  <si>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</si>
  <si>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</si>
  <si>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</si>
  <si>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</si>
  <si>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</si>
  <si>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</si>
  <si>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</si>
  <si>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</si>
  <si>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</si>
  <si>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</si>
  <si>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</si>
  <si>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</si>
  <si>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</si>
  <si>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</si>
  <si>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</si>
  <si>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</si>
  <si>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</si>
  <si>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</si>
  <si>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</si>
  <si>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</si>
  <si>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</si>
  <si>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</si>
  <si>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</si>
  <si>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</si>
  <si>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</si>
  <si>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</si>
  <si>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</si>
  <si>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</si>
  <si>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</si>
  <si>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</si>
  <si>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</si>
  <si>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</si>
  <si>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</si>
  <si>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</si>
  <si>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</si>
  <si>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</si>
  <si>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</si>
  <si>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</si>
  <si>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</si>
  <si>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</si>
  <si>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</si>
  <si>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</si>
  <si>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</si>
  <si>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</si>
  <si>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</si>
  <si>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</si>
  <si>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</si>
  <si>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</si>
  <si>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</si>
  <si>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</si>
  <si>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</si>
  <si>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</si>
  <si>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</si>
  <si>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</si>
  <si>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</si>
  <si>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</si>
  <si>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</si>
  <si>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</si>
  <si>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</si>
  <si>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</si>
  <si>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</si>
  <si>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</si>
  <si>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</si>
  <si>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</si>
  <si>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</si>
  <si>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</si>
  <si>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</si>
  <si>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</si>
  <si>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</si>
  <si>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</si>
  <si>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</si>
  <si>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</si>
  <si>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</si>
  <si>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</si>
  <si>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</si>
  <si>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</si>
  <si>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</si>
  <si>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</si>
  <si>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</si>
  <si>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</si>
  <si>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</si>
  <si>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</si>
  <si>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</si>
  <si>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</si>
  <si>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</si>
  <si>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</si>
  <si>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</si>
  <si>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</si>
  <si>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</si>
  <si>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</si>
  <si>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</si>
  <si>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</si>
  <si>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</si>
  <si>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</si>
  <si>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</si>
  <si>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</si>
  <si>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</si>
  <si>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</si>
  <si>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</si>
  <si>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</si>
  <si>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</si>
  <si>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</si>
  <si>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</si>
  <si>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</si>
  <si>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</si>
  <si>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</si>
  <si>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</si>
  <si>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</si>
  <si>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</si>
  <si>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</si>
  <si>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</si>
  <si>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</si>
  <si>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</si>
  <si>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</si>
  <si>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</si>
  <si>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</si>
  <si>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</si>
  <si>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</si>
  <si>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</si>
  <si>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</si>
  <si>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</si>
  <si>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</si>
  <si>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</si>
  <si>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</si>
  <si>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</si>
  <si>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</si>
  <si>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</si>
  <si>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</si>
  <si>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</si>
  <si>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</si>
  <si>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</si>
  <si>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</si>
  <si>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</si>
  <si>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</si>
  <si>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</si>
  <si>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</si>
  <si>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</si>
  <si>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</si>
  <si>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</si>
  <si>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</si>
  <si>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</si>
  <si>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</si>
  <si>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</si>
  <si>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</si>
  <si>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</si>
  <si>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</si>
  <si>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</si>
  <si>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</si>
  <si>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</si>
  <si>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</si>
  <si>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</si>
  <si>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</si>
  <si>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</si>
  <si>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</si>
  <si>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</si>
  <si>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</si>
  <si>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</si>
  <si>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</si>
  <si>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</si>
  <si>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</si>
  <si>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</si>
  <si>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</si>
  <si>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</si>
  <si>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</si>
  <si>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</si>
  <si>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</si>
  <si>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</si>
  <si>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</si>
  <si>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</si>
  <si>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</si>
  <si>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</si>
  <si>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</si>
  <si>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</si>
  <si>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</si>
  <si>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</si>
  <si>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</si>
  <si>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</si>
  <si>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</si>
  <si>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</si>
  <si>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</si>
  <si>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</si>
  <si>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</si>
  <si>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</si>
  <si>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</si>
  <si>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</si>
  <si>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</si>
  <si>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</si>
  <si>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</si>
  <si>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</si>
  <si>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</si>
  <si>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</si>
  <si>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</si>
  <si>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</si>
  <si>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</si>
  <si>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</si>
  <si>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</si>
  <si>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</si>
  <si>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</si>
  <si>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</si>
  <si>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</si>
  <si>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</si>
  <si>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</si>
  <si>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</si>
  <si>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</si>
  <si>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</si>
  <si>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</si>
  <si>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</si>
  <si>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</si>
  <si>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</si>
  <si>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</si>
  <si>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</si>
  <si>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</si>
  <si>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</si>
  <si>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</si>
  <si>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</si>
  <si>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</si>
  <si>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</si>
  <si>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</si>
  <si>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</si>
  <si>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</si>
  <si>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</si>
  <si>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</si>
  <si>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</si>
  <si>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</si>
  <si>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</si>
  <si>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</si>
  <si>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</si>
  <si>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</si>
  <si>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</si>
  <si>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</si>
  <si>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</si>
  <si>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</si>
  <si>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</si>
  <si>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</si>
  <si>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</si>
  <si>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</si>
  <si>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</si>
  <si>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</si>
  <si>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</si>
  <si>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</si>
  <si>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</si>
  <si>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</si>
  <si>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</si>
  <si>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</si>
  <si>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</si>
  <si>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</si>
  <si>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</si>
  <si>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</si>
  <si>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</si>
  <si>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</si>
  <si>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</si>
  <si>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</si>
  <si>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</si>
  <si>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</si>
  <si>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</si>
  <si>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</si>
  <si>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</si>
  <si>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</si>
  <si>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</si>
  <si>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</si>
  <si>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</si>
  <si>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</si>
  <si>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</si>
  <si>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</si>
  <si>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</si>
  <si>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</si>
  <si>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</si>
  <si>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</si>
  <si>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</si>
  <si>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</si>
  <si>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</si>
  <si>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</si>
  <si>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</si>
  <si>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</si>
  <si>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</si>
  <si>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</si>
  <si>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</si>
  <si>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</si>
  <si>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</si>
  <si>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</si>
  <si>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</si>
  <si>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</si>
  <si>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</si>
  <si>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</si>
  <si>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</si>
  <si>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</si>
  <si>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</si>
  <si>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</si>
  <si>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</si>
  <si>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</si>
  <si>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</si>
  <si>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</si>
  <si>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</si>
  <si>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</si>
  <si>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</si>
  <si>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</si>
  <si>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</si>
  <si>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</si>
  <si>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</si>
  <si>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</si>
  <si>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</si>
  <si>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</si>
  <si>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</si>
  <si>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</si>
  <si>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</si>
  <si>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</si>
  <si>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</si>
  <si>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</si>
  <si>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</si>
  <si>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</si>
  <si>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</si>
  <si>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</si>
  <si>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</si>
  <si>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</si>
  <si>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</si>
  <si>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</si>
  <si>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</si>
  <si>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</si>
  <si>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</si>
  <si>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</si>
  <si>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</si>
  <si>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</si>
  <si>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</si>
  <si>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</si>
  <si>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</si>
  <si>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</si>
  <si>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</si>
  <si>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</si>
  <si>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</si>
  <si>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</si>
  <si>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</si>
  <si>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</si>
  <si>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</si>
  <si>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</si>
  <si>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</si>
  <si>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</si>
  <si>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</si>
  <si>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</si>
  <si>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</si>
  <si>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</si>
  <si>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</si>
  <si>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</si>
  <si>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</si>
  <si>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</si>
  <si>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</si>
  <si>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</si>
  <si>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</si>
  <si>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</si>
  <si>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</si>
  <si>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</si>
  <si>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</si>
  <si>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</si>
  <si>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</si>
  <si>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</si>
  <si>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</si>
  <si>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</si>
  <si>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</si>
  <si>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</si>
  <si>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</si>
  <si>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</si>
  <si>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</si>
  <si>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</si>
  <si>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</si>
  <si>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</si>
  <si>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</si>
  <si>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</si>
  <si>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</si>
  <si>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</si>
  <si>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</si>
  <si>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</si>
  <si>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</si>
  <si>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</si>
  <si>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</si>
  <si>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</si>
  <si>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</si>
  <si>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</si>
  <si>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</si>
  <si>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</si>
  <si>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</si>
  <si>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</si>
  <si>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</si>
  <si>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</si>
  <si>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</si>
  <si>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</si>
  <si>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</si>
  <si>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</si>
  <si>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</si>
  <si>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</si>
  <si>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</si>
  <si>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</si>
  <si>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</si>
  <si>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</si>
  <si>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</si>
  <si>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</si>
  <si>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</si>
  <si>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</si>
  <si>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</si>
  <si>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</si>
  <si>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</si>
  <si>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</si>
  <si>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</si>
  <si>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</si>
  <si>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</si>
  <si>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</si>
  <si>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</si>
  <si>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</si>
  <si>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</si>
  <si>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</si>
  <si>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</si>
  <si>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</si>
  <si>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</si>
  <si>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</si>
  <si>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</si>
  <si>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</si>
  <si>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</si>
  <si>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</si>
  <si>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</si>
  <si>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</si>
  <si>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</si>
  <si>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</si>
  <si>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</si>
  <si>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</si>
  <si>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</si>
  <si>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</si>
  <si>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</si>
  <si>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</si>
  <si>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</si>
  <si>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</si>
  <si>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</si>
  <si>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</si>
  <si>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</si>
  <si>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</si>
  <si>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</si>
  <si>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</si>
  <si>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</si>
  <si>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</si>
  <si>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</si>
  <si>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</si>
  <si>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</si>
  <si>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</si>
  <si>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</si>
  <si>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</si>
  <si>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</si>
  <si>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</si>
  <si>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</si>
  <si>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</si>
  <si>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</si>
  <si>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</si>
  <si>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</si>
  <si>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</si>
  <si>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</si>
  <si>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</si>
  <si>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</si>
  <si>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</si>
  <si>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</si>
  <si>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</si>
  <si>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</si>
  <si>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</si>
  <si>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</si>
  <si>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</si>
  <si>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</si>
  <si>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</si>
  <si>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</si>
  <si>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</si>
  <si>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</si>
  <si>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</si>
  <si>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</si>
  <si>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</si>
  <si>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</si>
  <si>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</si>
  <si>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</si>
  <si>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</si>
  <si>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</si>
  <si>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</si>
  <si>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</si>
  <si>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</si>
  <si>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</si>
  <si>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</si>
  <si>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</si>
  <si>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</si>
  <si>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</si>
  <si>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</si>
  <si>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</si>
  <si>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</si>
  <si>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</si>
  <si>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</si>
  <si>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</si>
  <si>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</si>
  <si>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</si>
  <si>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</si>
  <si>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</si>
  <si>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</si>
  <si>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</si>
  <si>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</si>
  <si>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</si>
  <si>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</si>
  <si>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</si>
  <si>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</si>
  <si>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</si>
  <si>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</si>
  <si>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</si>
  <si>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</si>
  <si>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</si>
  <si>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</si>
  <si>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</si>
  <si>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</si>
  <si>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</si>
  <si>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</si>
  <si>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</si>
  <si>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</si>
  <si>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</si>
  <si>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</si>
  <si>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</si>
  <si>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</si>
  <si>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</si>
  <si>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</si>
  <si>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</si>
  <si>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</si>
  <si>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</si>
  <si>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</si>
  <si>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</si>
  <si>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</si>
  <si>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</si>
  <si>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</si>
  <si>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</si>
  <si>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</si>
  <si>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</si>
  <si>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</si>
  <si>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</si>
  <si>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</si>
  <si>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</si>
  <si>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</si>
  <si>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</si>
  <si>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</si>
  <si>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</si>
  <si>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</si>
  <si>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</si>
  <si>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</si>
  <si>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</si>
  <si>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</si>
  <si>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</si>
  <si>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</si>
  <si>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</si>
  <si>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</si>
  <si>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</si>
  <si>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</si>
  <si>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</si>
  <si>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</si>
  <si>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</si>
  <si>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</si>
  <si>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</si>
  <si>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</si>
  <si>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</si>
  <si>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</si>
  <si>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</si>
  <si>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</si>
  <si>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</si>
  <si>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</si>
  <si>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</si>
  <si>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</si>
  <si>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</si>
  <si>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</si>
  <si>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</si>
  <si>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</si>
  <si>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</si>
  <si>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</si>
  <si>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</si>
  <si>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</si>
  <si>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</si>
  <si>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</si>
  <si>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</si>
  <si>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</si>
  <si>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</si>
  <si>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</si>
  <si>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</si>
  <si>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</si>
  <si>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</si>
  <si>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</si>
  <si>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</si>
  <si>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</si>
  <si>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</si>
  <si>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</si>
  <si>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</si>
  <si>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</si>
  <si>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</si>
  <si>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</si>
  <si>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</si>
  <si>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</si>
  <si>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</si>
  <si>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</si>
  <si>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</si>
  <si>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</si>
  <si>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</si>
  <si>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</si>
  <si>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</si>
  <si>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</si>
  <si>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</si>
  <si>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</si>
  <si>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</si>
  <si>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</si>
  <si>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</si>
  <si>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</si>
  <si>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</si>
  <si>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</si>
  <si>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</si>
  <si>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</si>
  <si>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</si>
  <si>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</si>
  <si>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</si>
  <si>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</si>
  <si>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</si>
  <si>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</si>
  <si>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</si>
  <si>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</si>
  <si>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</si>
  <si>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</si>
  <si>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</si>
  <si>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</si>
  <si>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</si>
  <si>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</si>
  <si>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</si>
  <si>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</si>
  <si>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</si>
  <si>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</si>
  <si>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</si>
  <si>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</si>
  <si>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</si>
  <si>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</si>
  <si>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</si>
  <si>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</si>
  <si>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</si>
  <si>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</si>
  <si>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</si>
  <si>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</si>
  <si>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</si>
  <si>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</si>
  <si>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</si>
  <si>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</si>
  <si>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</si>
  <si>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</si>
  <si>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</si>
  <si>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</si>
  <si>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</si>
  <si>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</si>
  <si>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</si>
  <si>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</si>
  <si>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</si>
  <si>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</si>
  <si>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</si>
  <si>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</si>
  <si>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</si>
  <si>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</si>
  <si>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</si>
  <si>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</si>
  <si>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</si>
  <si>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</si>
  <si>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</si>
  <si>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</si>
  <si>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</si>
  <si>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</si>
  <si>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</si>
  <si>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</si>
  <si>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</si>
  <si>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</si>
  <si>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</si>
  <si>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</si>
  <si>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</si>
  <si>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</si>
  <si>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</si>
  <si>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</si>
  <si>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</si>
  <si>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</si>
  <si>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</si>
  <si>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</si>
  <si>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</si>
  <si>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</si>
  <si>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</si>
  <si>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</si>
  <si>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</si>
  <si>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</si>
  <si>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</si>
  <si>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</si>
  <si>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</si>
  <si>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</si>
  <si>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</si>
  <si>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</si>
  <si>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</si>
  <si>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</si>
  <si>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</si>
  <si>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</si>
  <si>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</si>
  <si>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</si>
  <si>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</si>
  <si>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</si>
  <si>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</si>
  <si>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</si>
  <si>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</si>
  <si>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</si>
  <si>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</si>
  <si>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</si>
  <si>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</si>
  <si>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</si>
  <si>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</si>
  <si>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</si>
  <si>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</si>
  <si>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</si>
  <si>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</si>
  <si>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</si>
  <si>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</si>
  <si>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</si>
  <si>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</si>
  <si>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</si>
  <si>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</si>
  <si>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</si>
  <si>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</si>
  <si>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</si>
  <si>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</si>
  <si>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</si>
  <si>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</si>
  <si>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</si>
  <si>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</si>
  <si>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</si>
  <si>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</si>
  <si>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</si>
  <si>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</si>
  <si>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</si>
  <si>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</si>
  <si>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</si>
  <si>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</si>
  <si>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</si>
  <si>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</si>
  <si>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</si>
  <si>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</si>
  <si>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</si>
  <si>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</si>
  <si>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</si>
  <si>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</si>
  <si>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</si>
  <si>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</si>
  <si>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</si>
  <si>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</si>
  <si>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</si>
  <si>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</si>
  <si>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</si>
  <si>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</si>
  <si>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</si>
  <si>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</si>
  <si>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</si>
  <si>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</si>
  <si>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</si>
  <si>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</si>
  <si>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</si>
  <si>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</si>
  <si>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</si>
  <si>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</si>
  <si>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</si>
  <si>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</si>
  <si>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</si>
  <si>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</si>
  <si>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</si>
  <si>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</si>
  <si>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</si>
  <si>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</si>
  <si>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</si>
  <si>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</si>
  <si>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</si>
  <si>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</si>
  <si>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</si>
  <si>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</si>
  <si>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</si>
  <si>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</si>
  <si>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</si>
  <si>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</si>
  <si>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</si>
  <si>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</si>
  <si>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</si>
  <si>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</si>
  <si>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</si>
  <si>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</si>
  <si>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</si>
  <si>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</si>
  <si>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</si>
  <si>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</si>
  <si>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</si>
  <si>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</si>
  <si>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</si>
  <si>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</si>
  <si>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</si>
  <si>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</si>
  <si>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</si>
  <si>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</si>
  <si>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</si>
  <si>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</si>
  <si>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</si>
  <si>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</si>
  <si>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</si>
  <si>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</si>
  <si>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</si>
  <si>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</si>
  <si>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</si>
  <si>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</si>
  <si>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</si>
  <si>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</si>
  <si>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</si>
  <si>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</si>
  <si>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</si>
  <si>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</si>
  <si>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</si>
  <si>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</si>
  <si>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</si>
  <si>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</si>
  <si>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</si>
  <si>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</si>
  <si>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</si>
  <si>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</si>
  <si>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</si>
  <si>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</si>
  <si>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</si>
  <si>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</si>
  <si>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</si>
  <si>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</si>
  <si>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</si>
  <si>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</si>
  <si>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</si>
  <si>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</si>
  <si>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</si>
  <si>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</si>
  <si>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</si>
  <si>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</si>
  <si>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</si>
  <si>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</si>
  <si>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</si>
  <si>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</si>
  <si>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</si>
  <si>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</si>
  <si>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</si>
  <si>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</si>
  <si>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</si>
  <si>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</si>
  <si>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</si>
  <si>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</si>
  <si>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</si>
  <si>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</si>
  <si>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</si>
  <si>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</si>
  <si>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</si>
  <si>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</si>
  <si>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</si>
  <si>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</si>
  <si>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</si>
  <si>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</si>
  <si>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</si>
  <si>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</si>
  <si>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</si>
  <si>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</si>
  <si>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</si>
  <si>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</si>
  <si>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</si>
  <si>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</si>
  <si>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</si>
  <si>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</si>
  <si>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</si>
  <si>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</si>
  <si>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</si>
  <si>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</si>
  <si>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</si>
  <si>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</si>
  <si>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</si>
  <si>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</si>
  <si>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</si>
  <si>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</si>
  <si>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</si>
  <si>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</si>
  <si>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</si>
  <si>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</si>
  <si>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</si>
  <si>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</si>
  <si>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</si>
  <si>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</si>
  <si>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</si>
  <si>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</si>
  <si>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</si>
  <si>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</si>
  <si>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</si>
  <si>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</si>
  <si>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</si>
  <si>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</si>
  <si>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</si>
  <si>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</si>
  <si>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</si>
  <si>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</si>
  <si>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</si>
  <si>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</si>
  <si>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</si>
  <si>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</si>
  <si>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</si>
  <si>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</si>
  <si>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</si>
  <si>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</si>
  <si>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</si>
  <si>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</si>
  <si>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</si>
  <si>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</si>
  <si>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</si>
  <si>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</si>
  <si>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</si>
  <si>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</si>
  <si>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</si>
  <si>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</si>
  <si>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</si>
  <si>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</si>
  <si>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</si>
  <si>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</si>
  <si>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</si>
  <si>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</si>
  <si>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</si>
  <si>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</si>
  <si>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</si>
  <si>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</si>
  <si>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</si>
  <si>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</si>
  <si>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</si>
  <si>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</si>
  <si>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</si>
  <si>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</si>
  <si>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</si>
  <si>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</si>
  <si>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</si>
  <si>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</si>
  <si>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</si>
  <si>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</si>
  <si>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</si>
  <si>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</si>
  <si>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</si>
  <si>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</si>
  <si>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</si>
  <si>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</si>
  <si>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</si>
  <si>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</si>
  <si>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</si>
  <si>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</si>
  <si>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</si>
  <si>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</si>
  <si>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</si>
  <si>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</si>
  <si>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</si>
  <si>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</si>
  <si>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</si>
  <si>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</si>
  <si>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</si>
  <si>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</si>
  <si>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</si>
  <si>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</si>
  <si>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</si>
  <si>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</si>
  <si>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</si>
  <si>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</si>
  <si>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</si>
  <si>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</si>
  <si>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</si>
  <si>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</si>
  <si>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</si>
  <si>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</si>
  <si>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</si>
  <si>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</si>
  <si>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</si>
  <si>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</si>
  <si>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</si>
  <si>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</si>
  <si>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</si>
  <si>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</si>
  <si>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</si>
  <si>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</si>
  <si>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</si>
  <si>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</si>
  <si>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</si>
  <si>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</si>
  <si>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</si>
  <si>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</si>
  <si>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</si>
  <si>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</si>
  <si>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</si>
  <si>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</si>
  <si>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</si>
  <si>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</si>
  <si>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</si>
  <si>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</si>
  <si>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</si>
  <si>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</si>
  <si>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</si>
  <si>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</si>
  <si>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</si>
  <si>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</si>
  <si>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</si>
  <si>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</si>
  <si>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</si>
  <si>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</si>
  <si>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</si>
  <si>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</si>
  <si>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</si>
  <si>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</si>
  <si>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</si>
  <si>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</si>
  <si>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</si>
  <si>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</si>
  <si>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</si>
  <si>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</si>
  <si>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</si>
  <si>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</si>
  <si>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</si>
  <si>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</si>
  <si>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</si>
  <si>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</si>
  <si>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</si>
  <si>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</si>
  <si>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</si>
  <si>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</si>
  <si>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</si>
  <si>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</si>
  <si>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</si>
  <si>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</si>
  <si>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</si>
  <si>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</si>
  <si>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</si>
  <si>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</si>
  <si>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</si>
  <si>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</si>
  <si>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</si>
  <si>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</si>
  <si>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</si>
  <si>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</si>
  <si>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</si>
  <si>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</si>
  <si>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</si>
  <si>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</si>
  <si>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</si>
  <si>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</si>
  <si>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</si>
  <si>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</si>
  <si>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</si>
  <si>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</si>
  <si>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</si>
  <si>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</si>
  <si>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</si>
  <si>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</si>
  <si>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</si>
  <si>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</si>
  <si>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</si>
  <si>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</si>
  <si>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</si>
  <si>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</si>
  <si>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</si>
  <si>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</si>
  <si>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</si>
  <si>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</si>
  <si>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</si>
  <si>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</si>
  <si>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</si>
  <si>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</si>
  <si>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</si>
  <si>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</si>
  <si>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</si>
  <si>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</si>
  <si>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</si>
  <si>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</si>
  <si>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</si>
  <si>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</si>
  <si>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</si>
  <si>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</si>
  <si>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</si>
  <si>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</si>
  <si>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</si>
  <si>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</si>
  <si>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</si>
  <si>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</si>
  <si>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</si>
  <si>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</si>
  <si>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</si>
  <si>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</si>
  <si>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</si>
  <si>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</si>
  <si>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</si>
  <si>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</si>
  <si>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</si>
  <si>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</si>
  <si>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</si>
  <si>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</si>
  <si>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</si>
  <si>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</si>
  <si>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</si>
  <si>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</si>
  <si>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</si>
  <si>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</si>
  <si>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</si>
  <si>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</si>
  <si>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</si>
  <si>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</si>
  <si>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</si>
  <si>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</si>
  <si>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</si>
  <si>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</si>
  <si>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</si>
  <si>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</si>
  <si>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</si>
  <si>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</si>
  <si>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</si>
  <si>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</si>
  <si>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</si>
  <si>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</si>
  <si>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</si>
  <si>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</si>
  <si>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</si>
  <si>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</si>
  <si>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</si>
  <si>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</si>
  <si>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</si>
  <si>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</si>
  <si>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</si>
  <si>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</si>
  <si>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</si>
  <si>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</si>
  <si>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</si>
  <si>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</si>
  <si>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</si>
  <si>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</si>
  <si>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</si>
  <si>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</si>
  <si>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</si>
  <si>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</si>
  <si>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</si>
  <si>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</si>
  <si>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</si>
  <si>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</si>
  <si>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</si>
  <si>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</si>
  <si>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</si>
  <si>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</si>
  <si>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</si>
  <si>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</si>
  <si>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</si>
  <si>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</si>
  <si>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</si>
  <si>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</si>
  <si>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</si>
  <si>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</si>
  <si>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</si>
  <si>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</si>
  <si>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</si>
  <si>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</si>
  <si>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</si>
  <si>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</si>
  <si>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</si>
  <si>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</si>
  <si>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</si>
  <si>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</si>
  <si>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</si>
  <si>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</si>
  <si>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</si>
  <si>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</si>
  <si>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</si>
  <si>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</si>
  <si>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</si>
  <si>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</si>
  <si>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</si>
  <si>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</si>
  <si>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</si>
  <si>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</si>
  <si>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</si>
  <si>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</si>
  <si>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</si>
  <si>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</si>
  <si>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</si>
  <si>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</si>
  <si>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</si>
  <si>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</si>
  <si>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</si>
  <si>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</si>
  <si>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</si>
  <si>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</si>
  <si>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</si>
  <si>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</si>
  <si>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</si>
  <si>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</si>
  <si>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</si>
  <si>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</si>
  <si>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</si>
  <si>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</si>
  <si>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</si>
  <si>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</si>
  <si>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</si>
  <si>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</si>
  <si>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</si>
  <si>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</si>
  <si>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</si>
  <si>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</si>
  <si>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</si>
  <si>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</si>
  <si>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</si>
  <si>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</si>
  <si>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</si>
  <si>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</si>
  <si>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</si>
  <si>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</si>
  <si>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</si>
  <si>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</si>
  <si>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</si>
  <si>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</si>
  <si>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</si>
  <si>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</si>
  <si>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</si>
  <si>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</si>
  <si>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</si>
  <si>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</si>
  <si>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</si>
  <si>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</si>
  <si>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</si>
  <si>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</si>
  <si>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</si>
  <si>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</si>
  <si>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</si>
  <si>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</si>
  <si>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</si>
  <si>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</si>
  <si>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</si>
  <si>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</si>
  <si>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</si>
  <si>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</si>
  <si>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</si>
  <si>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</si>
  <si>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</si>
  <si>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</si>
  <si>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</si>
  <si>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</si>
  <si>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</si>
  <si>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</si>
  <si>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</si>
  <si>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</si>
  <si>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</si>
  <si>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</si>
  <si>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</si>
  <si>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</si>
  <si>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</si>
  <si>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</si>
  <si>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</si>
  <si>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</si>
  <si>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</si>
  <si>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</si>
  <si>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</si>
  <si>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</si>
  <si>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</si>
  <si>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</si>
  <si>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</si>
  <si>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</si>
  <si>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</si>
  <si>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</si>
  <si>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</si>
  <si>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</si>
  <si>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</si>
  <si>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</si>
  <si>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</si>
  <si>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</si>
  <si>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</si>
  <si>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</si>
  <si>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</si>
  <si>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</si>
  <si>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</si>
  <si>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</si>
  <si>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</si>
  <si>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</si>
  <si>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</si>
  <si>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</si>
  <si>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</si>
  <si>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</si>
  <si>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</si>
  <si>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</si>
  <si>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</si>
  <si>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</si>
  <si>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</si>
  <si>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</si>
  <si>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</si>
  <si>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</si>
  <si>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</si>
  <si>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</si>
  <si>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</si>
  <si>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</si>
  <si>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</si>
  <si>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</si>
  <si>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</si>
  <si>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</si>
  <si>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</si>
  <si>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</si>
  <si>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</si>
  <si>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</si>
  <si>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</si>
  <si>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</si>
  <si>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</si>
  <si>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</si>
  <si>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</si>
  <si>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</si>
  <si>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</si>
  <si>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</si>
  <si>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</si>
  <si>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</si>
  <si>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</si>
  <si>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</si>
  <si>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</si>
  <si>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</si>
  <si>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</si>
  <si>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</si>
  <si>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</si>
  <si>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</si>
  <si>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</si>
  <si>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</si>
  <si>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</si>
  <si>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</si>
  <si>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</si>
  <si>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</si>
  <si>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</si>
  <si>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</si>
  <si>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</si>
  <si>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</si>
  <si>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</si>
  <si>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</si>
  <si>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</si>
  <si>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</si>
  <si>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</si>
  <si>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</si>
  <si>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</si>
  <si>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</si>
  <si>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</si>
  <si>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</si>
  <si>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</si>
  <si>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</si>
  <si>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</si>
  <si>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</si>
  <si>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</si>
  <si>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</si>
  <si>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</si>
  <si>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</si>
  <si>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</si>
  <si>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</si>
  <si>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</si>
  <si>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</si>
  <si>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</si>
  <si>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</si>
  <si>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</si>
  <si>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</si>
  <si>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</si>
  <si>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</si>
  <si>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</si>
  <si>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</si>
  <si>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</si>
  <si>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</si>
  <si>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</si>
  <si>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</si>
  <si>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</si>
  <si>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</si>
  <si>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</si>
  <si>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</si>
  <si>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</si>
  <si>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</si>
  <si>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</si>
  <si>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</si>
  <si>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</si>
  <si>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</si>
  <si>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</si>
  <si>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</si>
  <si>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</si>
  <si>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</si>
  <si>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</si>
  <si>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</si>
  <si>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</si>
  <si>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</si>
  <si>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</si>
  <si>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</si>
  <si>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</si>
  <si>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</si>
  <si>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</si>
  <si>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</si>
  <si>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</si>
  <si>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</si>
  <si>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</si>
  <si>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</si>
  <si>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</si>
  <si>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</si>
  <si>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</si>
  <si>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</si>
  <si>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</si>
  <si>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</si>
  <si>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</si>
  <si>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</si>
  <si>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</si>
  <si>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</si>
  <si>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</si>
  <si>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</si>
  <si>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</si>
  <si>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</si>
  <si>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</si>
  <si>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</si>
  <si>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</si>
  <si>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</si>
  <si>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</si>
  <si>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</si>
  <si>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</si>
  <si>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</si>
  <si>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</si>
  <si>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</si>
  <si>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</si>
  <si>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</si>
  <si>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</si>
  <si>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</si>
  <si>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</si>
  <si>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</si>
  <si>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</si>
  <si>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</si>
  <si>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</si>
  <si>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</si>
  <si>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</si>
  <si>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</si>
  <si>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</si>
  <si>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</si>
  <si>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</si>
  <si>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</si>
  <si>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</si>
  <si>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</si>
  <si>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</si>
  <si>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</si>
  <si>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</si>
  <si>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</si>
  <si>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</si>
  <si>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</si>
  <si>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</si>
  <si>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</si>
  <si>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</si>
  <si>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</si>
  <si>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</si>
  <si>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</si>
  <si>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</si>
  <si>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</si>
  <si>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</si>
  <si>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</si>
  <si>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</si>
  <si>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</si>
  <si>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</si>
  <si>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</si>
  <si>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</si>
  <si>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</si>
  <si>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</si>
  <si>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</si>
  <si>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</si>
  <si>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</si>
  <si>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</si>
  <si>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</si>
  <si>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</si>
  <si>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</si>
  <si>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</si>
  <si>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</si>
  <si>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</si>
  <si>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</si>
  <si>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</si>
  <si>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</si>
  <si>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</si>
  <si>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</si>
  <si>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</si>
  <si>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</si>
  <si>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</si>
  <si>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</si>
  <si>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</si>
  <si>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</si>
  <si>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</si>
  <si>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</si>
  <si>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</si>
  <si>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</si>
  <si>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</si>
  <si>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</si>
  <si>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</si>
  <si>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</si>
  <si>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</si>
  <si>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</si>
  <si>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</si>
  <si>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</si>
  <si>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</si>
  <si>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</si>
  <si>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</si>
  <si>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</si>
  <si>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</si>
  <si>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</si>
  <si>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</si>
  <si>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</si>
  <si>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</si>
  <si>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</si>
  <si>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</si>
  <si>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</si>
  <si>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</si>
  <si>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</si>
  <si>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</si>
  <si>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</si>
  <si>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</si>
  <si>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</si>
  <si>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</si>
  <si>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</si>
  <si>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</si>
  <si>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</si>
  <si>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</si>
  <si>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</si>
  <si>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</si>
  <si>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</si>
  <si>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</si>
  <si>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</si>
  <si>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</si>
  <si>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</si>
  <si>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</si>
  <si>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</si>
  <si>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</si>
  <si>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</si>
  <si>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</si>
  <si>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</si>
  <si>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</si>
  <si>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</si>
  <si>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</si>
  <si>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</si>
  <si>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</si>
  <si>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</si>
  <si>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</si>
  <si>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</si>
  <si>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</si>
  <si>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</si>
  <si>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</si>
  <si>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</si>
  <si>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</si>
  <si>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</si>
  <si>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</si>
  <si>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</si>
  <si>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</si>
  <si>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</si>
  <si>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</si>
  <si>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</si>
  <si>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</si>
  <si>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</si>
  <si>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</si>
  <si>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</si>
  <si>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</si>
  <si>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</si>
  <si>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</si>
  <si>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</si>
  <si>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</si>
  <si>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</si>
  <si>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</si>
  <si>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</si>
  <si>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</si>
  <si>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</si>
  <si>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</si>
  <si>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</si>
  <si>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</si>
  <si>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</si>
  <si>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</si>
  <si>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</si>
  <si>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</si>
  <si>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</si>
  <si>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</si>
  <si>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</si>
  <si>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</si>
  <si>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</si>
  <si>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</si>
  <si>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</si>
  <si>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</si>
  <si>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</si>
  <si>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</si>
  <si>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</si>
  <si>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</si>
  <si>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</si>
  <si>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</si>
  <si>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</si>
  <si>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</si>
  <si>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</si>
  <si>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</si>
  <si>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</si>
  <si>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</si>
  <si>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</si>
  <si>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</si>
  <si>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</si>
  <si>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</si>
  <si>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</si>
  <si>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</si>
  <si>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</si>
  <si>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</si>
  <si>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</si>
  <si>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</si>
  <si>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</si>
  <si>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</si>
  <si>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</si>
  <si>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</si>
  <si>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</si>
  <si>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</si>
  <si>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</si>
  <si>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</si>
  <si>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</si>
  <si>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</si>
  <si>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</si>
  <si>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</si>
  <si>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</si>
  <si>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</si>
  <si>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</si>
  <si>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</si>
  <si>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</si>
  <si>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</si>
  <si>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</si>
  <si>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</si>
  <si>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</si>
  <si>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</si>
  <si>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</si>
  <si>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</si>
  <si>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</si>
  <si>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</si>
  <si>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</si>
  <si>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</si>
  <si>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</si>
  <si>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</si>
  <si>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</si>
  <si>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</si>
  <si>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</si>
  <si>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</si>
  <si>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</si>
  <si>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</si>
  <si>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</si>
  <si>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</si>
  <si>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</si>
  <si>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</si>
  <si>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</si>
  <si>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</si>
  <si>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</si>
  <si>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</si>
  <si>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</si>
  <si>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</si>
  <si>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</si>
  <si>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</si>
  <si>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</si>
  <si>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</si>
  <si>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</si>
  <si>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</si>
  <si>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</si>
  <si>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</si>
  <si>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</si>
  <si>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</si>
  <si>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</si>
  <si>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</si>
  <si>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</si>
  <si>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</si>
  <si>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</si>
  <si>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</si>
  <si>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</si>
  <si>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</si>
  <si>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</si>
  <si>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</si>
  <si>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</si>
  <si>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</si>
  <si>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</si>
  <si>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</si>
  <si>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</si>
  <si>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</si>
  <si>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</si>
  <si>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</si>
  <si>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</si>
  <si>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</si>
  <si>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</si>
  <si>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</si>
  <si>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</si>
  <si>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</si>
  <si>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</si>
  <si>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</si>
  <si>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</si>
  <si>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</si>
  <si>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</si>
  <si>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</si>
  <si>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</si>
  <si>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</si>
  <si>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</si>
  <si>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</si>
  <si>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</si>
  <si>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</si>
  <si>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</si>
  <si>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</si>
  <si>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</si>
  <si>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</si>
  <si>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</si>
  <si>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</si>
  <si>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</si>
  <si>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</si>
  <si>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</si>
  <si>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</si>
  <si>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</si>
  <si>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</si>
  <si>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</si>
  <si>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</si>
  <si>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</si>
  <si>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</si>
  <si>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</si>
  <si>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</si>
  <si>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</si>
  <si>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</si>
  <si>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</si>
  <si>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</si>
  <si>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</si>
  <si>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</si>
  <si>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</si>
  <si>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</si>
  <si>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</si>
  <si>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</si>
  <si>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</si>
  <si>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</si>
  <si>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</si>
  <si>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</si>
  <si>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</si>
  <si>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</si>
  <si>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</si>
  <si>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</si>
  <si>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</si>
  <si>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</si>
  <si>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</si>
  <si>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</si>
  <si>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</si>
  <si>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</si>
  <si>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</si>
  <si>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</si>
  <si>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</si>
  <si>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</si>
  <si>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</si>
  <si>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</si>
  <si>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</si>
  <si>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</si>
  <si>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</si>
  <si>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</si>
  <si>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</si>
  <si>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</si>
  <si>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</si>
  <si>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</si>
  <si>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</si>
  <si>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</si>
  <si>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</si>
  <si>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</si>
  <si>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</si>
  <si>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</si>
  <si>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</si>
  <si>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</si>
  <si>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</si>
  <si>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</si>
  <si>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</si>
  <si>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</si>
  <si>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</si>
  <si>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</si>
  <si>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</si>
  <si>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</si>
  <si>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</si>
  <si>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</si>
  <si>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</si>
  <si>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</si>
  <si>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</si>
  <si>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</si>
  <si>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</si>
  <si>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</si>
  <si>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</si>
  <si>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</si>
  <si>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</si>
  <si>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</si>
  <si>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</si>
  <si>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</si>
  <si>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</si>
  <si>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</si>
  <si>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</si>
  <si>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</si>
  <si>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</si>
  <si>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</si>
  <si>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</si>
  <si>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</si>
  <si>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</si>
  <si>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</si>
  <si>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</si>
  <si>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</si>
  <si>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</si>
  <si>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</si>
  <si>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</si>
  <si>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</si>
  <si>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</si>
  <si>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</si>
  <si>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</si>
  <si>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</si>
  <si>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</si>
  <si>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</si>
  <si>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</si>
  <si>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</si>
  <si>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</si>
  <si>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</si>
  <si>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</si>
  <si>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</si>
  <si>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</si>
  <si>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</si>
  <si>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</si>
  <si>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</si>
  <si>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</si>
  <si>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</si>
  <si>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</si>
  <si>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</si>
  <si>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</si>
  <si>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</si>
  <si>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</si>
  <si>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</si>
  <si>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</si>
  <si>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</si>
  <si>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</si>
  <si>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</si>
  <si>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</si>
  <si>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</si>
  <si>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</si>
  <si>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</si>
  <si>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</si>
  <si>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</si>
  <si>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</si>
  <si>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</si>
  <si>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</si>
  <si>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</si>
  <si>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</si>
  <si>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</si>
  <si>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</si>
  <si>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</si>
  <si>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</si>
  <si>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</si>
  <si>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</si>
  <si>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</si>
  <si>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</si>
  <si>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</si>
  <si>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</si>
  <si>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</si>
  <si>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</si>
  <si>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</si>
  <si>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</si>
  <si>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</si>
  <si>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</si>
  <si>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</si>
  <si>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</si>
  <si>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</si>
  <si>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</si>
  <si>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</si>
  <si>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</si>
  <si>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</si>
  <si>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</si>
  <si>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</si>
  <si>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</si>
  <si>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</si>
  <si>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</si>
  <si>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</si>
  <si>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</si>
  <si>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</si>
  <si>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</si>
  <si>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</si>
  <si>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</si>
  <si>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</si>
  <si>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</si>
  <si>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</si>
  <si>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</si>
  <si>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</si>
  <si>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</si>
  <si>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</si>
  <si>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</si>
  <si>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</si>
  <si>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</si>
  <si>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</si>
  <si>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</si>
  <si>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</si>
  <si>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</si>
  <si>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</si>
  <si>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</si>
  <si>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</si>
  <si>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</si>
  <si>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</si>
  <si>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</si>
  <si>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</si>
  <si>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</si>
  <si>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</si>
  <si>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</si>
  <si>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</si>
  <si>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</si>
  <si>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</si>
  <si>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</si>
  <si>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</si>
  <si>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</si>
  <si>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</si>
  <si>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</si>
  <si>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</si>
  <si>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</si>
  <si>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</si>
  <si>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</si>
  <si>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</si>
  <si>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</si>
  <si>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</si>
  <si>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</si>
  <si>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</si>
  <si>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</si>
  <si>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</si>
  <si>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</si>
  <si>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</si>
  <si>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</si>
  <si>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</si>
  <si>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</si>
  <si>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</si>
  <si>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</si>
  <si>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</si>
  <si>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</si>
  <si>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</si>
  <si>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</si>
  <si>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</si>
  <si>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</si>
  <si>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</si>
  <si>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</si>
  <si>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</si>
  <si>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</si>
  <si>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</si>
  <si>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</si>
  <si>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</si>
  <si>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</si>
  <si>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</si>
  <si>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</si>
  <si>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</si>
  <si>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</si>
  <si>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</si>
  <si>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</si>
  <si>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</si>
  <si>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</si>
  <si>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</si>
  <si>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</si>
  <si>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</si>
  <si>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</si>
  <si>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</si>
  <si>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</si>
  <si>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</si>
  <si>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</si>
  <si>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</si>
  <si>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</si>
  <si>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</si>
  <si>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</si>
  <si>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</si>
  <si>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</si>
  <si>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</si>
  <si>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</si>
  <si>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</si>
  <si>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</si>
  <si>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</si>
  <si>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</si>
  <si>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</si>
  <si>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</si>
  <si>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</si>
  <si>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</si>
  <si>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</si>
  <si>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</si>
  <si>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</si>
  <si>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</si>
  <si>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</si>
  <si>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</si>
  <si>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</si>
  <si>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</si>
  <si>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</si>
  <si>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</si>
  <si>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</si>
  <si>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</si>
  <si>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</si>
  <si>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</si>
  <si>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</si>
  <si>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</si>
  <si>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</si>
  <si>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</si>
  <si>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</si>
  <si>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</si>
  <si>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</si>
  <si>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</si>
  <si>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</si>
  <si>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</si>
  <si>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</si>
  <si>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</si>
  <si>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</si>
  <si>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</si>
  <si>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</si>
  <si>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</si>
  <si>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</si>
  <si>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</si>
  <si>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</si>
  <si>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</si>
  <si>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</si>
  <si>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</si>
  <si>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</si>
  <si>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</si>
  <si>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</si>
  <si>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</si>
  <si>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</si>
  <si>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</si>
  <si>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</si>
  <si>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</si>
  <si>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</si>
  <si>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</si>
  <si>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</si>
  <si>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</si>
  <si>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</si>
  <si>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</si>
  <si>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</si>
  <si>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</si>
  <si>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</si>
  <si>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</si>
  <si>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</si>
  <si>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</si>
  <si>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</si>
  <si>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</si>
  <si>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</si>
  <si>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</si>
  <si>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</si>
  <si>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</si>
  <si>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</si>
  <si>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</si>
  <si>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</si>
  <si>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</si>
  <si>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</si>
  <si>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</si>
  <si>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</si>
  <si>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</si>
  <si>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</si>
  <si>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</si>
  <si>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</si>
  <si>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</si>
  <si>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</si>
  <si>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</si>
  <si>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</si>
  <si>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</si>
  <si>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</si>
  <si>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</si>
  <si>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</si>
  <si>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</si>
  <si>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</si>
  <si>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</si>
  <si>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</si>
  <si>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</si>
  <si>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</si>
  <si>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</si>
  <si>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</si>
  <si>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</si>
  <si>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</si>
  <si>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</si>
  <si>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</si>
  <si>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</si>
  <si>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</si>
  <si>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</si>
  <si>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</si>
  <si>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</si>
  <si>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</si>
  <si>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</si>
  <si>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</si>
  <si>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</si>
  <si>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</si>
  <si>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</si>
  <si>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</si>
  <si>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</si>
  <si>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</si>
  <si>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</si>
  <si>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</si>
  <si>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</si>
  <si>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</si>
  <si>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</si>
  <si>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</si>
  <si>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</si>
  <si>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</si>
  <si>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</si>
  <si>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</si>
  <si>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</si>
  <si>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</si>
  <si>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</si>
  <si>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</si>
  <si>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</si>
  <si>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</si>
  <si>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</si>
  <si>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</si>
  <si>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</si>
  <si>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</si>
  <si>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</si>
  <si>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</si>
  <si>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</si>
  <si>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</si>
  <si>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</si>
  <si>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</si>
  <si>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</si>
  <si>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</si>
  <si>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</si>
  <si>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</si>
  <si>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</si>
  <si>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</si>
  <si>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</si>
  <si>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</si>
  <si>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</si>
  <si>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</si>
  <si>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</si>
  <si>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</si>
  <si>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</si>
  <si>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</si>
  <si>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</si>
  <si>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</si>
  <si>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</si>
  <si>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</si>
  <si>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</si>
  <si>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</si>
  <si>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</si>
  <si>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</si>
  <si>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</si>
  <si>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</si>
  <si>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</si>
  <si>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</si>
  <si>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</si>
  <si>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</si>
  <si>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</si>
  <si>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</si>
  <si>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</si>
  <si>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</si>
  <si>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</si>
  <si>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</si>
  <si>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</si>
  <si>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</si>
  <si>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</si>
  <si>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</si>
  <si>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</si>
  <si>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</si>
  <si>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</si>
  <si>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</si>
  <si>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</si>
  <si>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</si>
  <si>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</si>
  <si>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</si>
  <si>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</si>
  <si>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</si>
  <si>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</si>
  <si>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</si>
  <si>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</si>
  <si>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</si>
  <si>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</si>
  <si>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</si>
  <si>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</si>
  <si>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</si>
  <si>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</si>
  <si>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</si>
  <si>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</si>
  <si>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</si>
  <si>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</si>
  <si>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</si>
  <si>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</si>
  <si>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</si>
  <si>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</si>
  <si>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</si>
  <si>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</si>
  <si>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</si>
  <si>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</si>
  <si>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</si>
  <si>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</si>
  <si>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</si>
  <si>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</si>
  <si>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</si>
  <si>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</si>
  <si>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</si>
  <si>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</si>
  <si>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</si>
  <si>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</si>
  <si>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</si>
  <si>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</si>
  <si>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</si>
  <si>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</si>
  <si>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</si>
  <si>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</si>
  <si>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</si>
  <si>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</si>
  <si>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</si>
  <si>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</si>
  <si>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</si>
  <si>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</si>
  <si>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</si>
  <si>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</si>
  <si>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</si>
  <si>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</si>
  <si>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</si>
  <si>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</si>
  <si>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</si>
  <si>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</si>
  <si>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</si>
  <si>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</si>
  <si>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</si>
  <si>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</si>
  <si>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</si>
  <si>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</si>
  <si>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</si>
  <si>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</si>
  <si>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</si>
  <si>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</si>
  <si>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</si>
  <si>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</si>
  <si>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</si>
  <si>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</si>
  <si>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</si>
  <si>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</si>
  <si>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</si>
  <si>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</si>
  <si>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</si>
  <si>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</si>
  <si>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</si>
  <si>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</si>
  <si>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</si>
  <si>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</si>
  <si>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</si>
  <si>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</si>
  <si>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</si>
  <si>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</si>
  <si>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</si>
  <si>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</si>
  <si>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</si>
  <si>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</si>
  <si>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</si>
  <si>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</si>
  <si>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</si>
  <si>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</si>
  <si>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</si>
  <si>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</si>
  <si>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</si>
  <si>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</si>
  <si>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</si>
  <si>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</si>
  <si>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</si>
  <si>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</si>
  <si>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</si>
  <si>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</si>
  <si>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</si>
  <si>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</si>
  <si>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</si>
  <si>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</si>
  <si>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</si>
  <si>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</si>
  <si>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</si>
  <si>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</si>
  <si>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</si>
  <si>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</si>
  <si>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</si>
  <si>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</si>
  <si>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</si>
  <si>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</si>
  <si>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</si>
  <si>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</si>
  <si>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</si>
  <si>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</si>
  <si>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</si>
  <si>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</si>
  <si>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</si>
  <si>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</si>
  <si>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</si>
  <si>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</si>
  <si>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</si>
  <si>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</si>
  <si>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</si>
  <si>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</si>
  <si>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</si>
  <si>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</si>
  <si>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</si>
  <si>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</si>
  <si>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</si>
  <si>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</si>
  <si>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</si>
  <si>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</si>
  <si>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</si>
  <si>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</si>
  <si>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</si>
  <si>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</si>
  <si>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</si>
  <si>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</si>
  <si>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</si>
  <si>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</si>
  <si>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</si>
  <si>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</si>
  <si>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</si>
  <si>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</si>
  <si>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</si>
  <si>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</si>
  <si>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</si>
  <si>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</si>
  <si>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</si>
  <si>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</si>
  <si>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</si>
  <si>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</si>
  <si>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</si>
  <si>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</si>
  <si>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</si>
  <si>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</si>
  <si>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</si>
  <si>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</si>
  <si>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</si>
  <si>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</si>
  <si>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</si>
  <si>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</si>
  <si>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</si>
  <si>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</si>
  <si>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</si>
  <si>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</si>
  <si>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</si>
  <si>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</si>
  <si>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</si>
  <si>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</si>
  <si>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</si>
  <si>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</si>
  <si>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</si>
  <si>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</si>
  <si>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</si>
  <si>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</si>
  <si>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</si>
  <si>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</si>
  <si>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</si>
  <si>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</si>
  <si>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</si>
  <si>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</si>
  <si>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</si>
  <si>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</si>
  <si>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</si>
  <si>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</si>
  <si>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</si>
  <si>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</si>
  <si>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</si>
  <si>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</si>
  <si>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</si>
  <si>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</si>
  <si>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</si>
  <si>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</si>
  <si>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</si>
  <si>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</si>
  <si>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</si>
  <si>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</si>
  <si>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</si>
  <si>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</si>
  <si>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</si>
  <si>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</si>
  <si>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</si>
  <si>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</si>
  <si>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</si>
  <si>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</si>
  <si>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</si>
  <si>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</si>
  <si>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</si>
  <si>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</si>
  <si>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</si>
  <si>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</si>
  <si>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</si>
  <si>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</si>
  <si>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</si>
  <si>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</si>
  <si>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</si>
  <si>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</si>
  <si>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</si>
  <si>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</si>
  <si>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</si>
  <si>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</si>
  <si>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</si>
  <si>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</si>
  <si>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</si>
  <si>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</si>
  <si>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</si>
  <si>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</si>
  <si>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</si>
  <si>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</si>
  <si>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</si>
  <si>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</si>
  <si>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</si>
  <si>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</si>
  <si>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</si>
  <si>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</si>
  <si>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</si>
  <si>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</si>
  <si>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</si>
  <si>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</si>
  <si>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</si>
  <si>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</si>
  <si>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</si>
  <si>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</si>
  <si>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</si>
  <si>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</si>
  <si>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</si>
  <si>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</si>
  <si>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</si>
  <si>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</si>
  <si>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</si>
  <si>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</si>
  <si>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</si>
  <si>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</si>
  <si>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</si>
  <si>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</si>
  <si>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</si>
  <si>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</si>
  <si>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</si>
  <si>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</si>
  <si>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</si>
  <si>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</si>
  <si>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</si>
  <si>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</si>
  <si>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</si>
  <si>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</si>
  <si>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</si>
  <si>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</si>
  <si>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</si>
  <si>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</si>
  <si>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</si>
  <si>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</si>
  <si>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</si>
  <si>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</si>
  <si>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</si>
  <si>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</si>
  <si>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</si>
  <si>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</si>
  <si>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</si>
  <si>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</si>
  <si>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</si>
  <si>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</si>
  <si>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</si>
  <si>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</si>
  <si>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</si>
  <si>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</si>
  <si>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</si>
  <si>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</si>
  <si>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</si>
  <si>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</si>
  <si>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</si>
  <si>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</si>
  <si>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</si>
  <si>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</si>
  <si>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</si>
  <si>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</si>
  <si>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</si>
  <si>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</si>
  <si>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</si>
  <si>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</si>
  <si>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</si>
  <si>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</si>
  <si>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</si>
  <si>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</si>
  <si>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</si>
  <si>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</si>
  <si>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</si>
  <si>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</si>
  <si>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</si>
  <si>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</si>
  <si>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</si>
  <si>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</si>
  <si>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</si>
  <si>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</si>
  <si>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</si>
  <si>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</si>
  <si>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</si>
  <si>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</si>
  <si>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</si>
  <si>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</si>
  <si>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</si>
  <si>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</si>
  <si>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</si>
  <si>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</si>
  <si>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</si>
  <si>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</si>
  <si>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</si>
  <si>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</si>
  <si>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</si>
  <si>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</si>
  <si>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</si>
  <si>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</si>
  <si>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</si>
  <si>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</si>
  <si>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</si>
  <si>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</si>
  <si>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</si>
  <si>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</si>
  <si>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</si>
  <si>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</si>
  <si>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</si>
  <si>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</si>
  <si>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</si>
  <si>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</si>
  <si>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</si>
  <si>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</si>
  <si>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</si>
  <si>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</si>
  <si>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</si>
  <si>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</si>
  <si>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</si>
  <si>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</si>
  <si>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</si>
  <si>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</si>
  <si>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</si>
  <si>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</si>
  <si>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</si>
  <si>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</si>
  <si>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</si>
  <si>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</si>
  <si>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</si>
  <si>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</si>
  <si>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</si>
  <si>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</si>
  <si>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</si>
  <si>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</si>
  <si>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</si>
  <si>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</si>
  <si>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</si>
  <si>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</si>
  <si>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</si>
  <si>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</si>
  <si>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</si>
  <si>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</si>
  <si>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</si>
  <si>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</si>
  <si>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</si>
  <si>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</si>
  <si>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</si>
  <si>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</si>
  <si>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</si>
  <si>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</si>
  <si>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</si>
  <si>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</si>
  <si>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</si>
  <si>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</si>
  <si>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</si>
  <si>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</si>
  <si>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</si>
  <si>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</si>
  <si>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</si>
  <si>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</si>
  <si>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</si>
  <si>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</si>
  <si>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</si>
  <si>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</si>
  <si>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</si>
  <si>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</si>
  <si>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</si>
  <si>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</si>
  <si>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</si>
  <si>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</si>
  <si>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</si>
  <si>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</si>
  <si>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</si>
  <si>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</si>
  <si>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</si>
  <si>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</si>
  <si>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</si>
  <si>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</si>
  <si>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</si>
  <si>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</si>
  <si>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</si>
  <si>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</si>
  <si>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</si>
  <si>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</si>
  <si>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</si>
  <si>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</si>
  <si>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</si>
  <si>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</si>
  <si>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</si>
  <si>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</si>
  <si>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</si>
  <si>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</si>
  <si>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</si>
  <si>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</si>
  <si>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</si>
  <si>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</si>
  <si>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</si>
  <si>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</si>
  <si>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</si>
  <si>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</si>
  <si>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</si>
  <si>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</si>
  <si>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</si>
  <si>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</si>
  <si>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</si>
  <si>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</si>
  <si>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</si>
  <si>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</si>
  <si>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</si>
  <si>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</si>
  <si>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</si>
  <si>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</si>
  <si>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</si>
  <si>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</si>
  <si>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</si>
  <si>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</si>
  <si>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</si>
  <si>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</si>
  <si>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</si>
  <si>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</si>
  <si>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</si>
  <si>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</si>
  <si>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</si>
  <si>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</si>
  <si>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</si>
  <si>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</si>
  <si>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</si>
  <si>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</si>
  <si>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</si>
  <si>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</si>
  <si>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</si>
  <si>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</si>
  <si>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</si>
  <si>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</si>
  <si>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</si>
  <si>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</si>
  <si>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</si>
  <si>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</si>
  <si>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</si>
  <si>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</si>
  <si>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</si>
  <si>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</si>
  <si>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</si>
  <si>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</si>
  <si>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</si>
  <si>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</si>
  <si>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</si>
  <si>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</si>
  <si>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</si>
  <si>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</si>
  <si>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</si>
  <si>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</si>
  <si>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</si>
  <si>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</si>
  <si>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</si>
  <si>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</si>
  <si>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</si>
  <si>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</si>
  <si>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</si>
  <si>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</si>
  <si>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</si>
  <si>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</si>
  <si>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</si>
  <si>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</si>
  <si>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</si>
  <si>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</si>
  <si>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</si>
  <si>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</si>
  <si>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</si>
  <si>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</si>
  <si>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</si>
  <si>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</si>
  <si>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</si>
  <si>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</si>
  <si>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</si>
  <si>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</si>
  <si>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</si>
  <si>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</si>
  <si>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</si>
  <si>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</si>
  <si>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</si>
  <si>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</si>
  <si>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</si>
  <si>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</si>
  <si>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</si>
  <si>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</si>
  <si>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</si>
  <si>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</si>
  <si>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</si>
  <si>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</si>
  <si>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</si>
  <si>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</si>
  <si>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</si>
  <si>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</si>
  <si>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</si>
  <si>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</si>
  <si>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</si>
  <si>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</si>
  <si>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</si>
  <si>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</si>
  <si>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</si>
  <si>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</si>
  <si>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</si>
  <si>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</si>
  <si>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</si>
  <si>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</si>
  <si>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</si>
  <si>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</si>
  <si>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</si>
  <si>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</si>
  <si>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</si>
  <si>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</si>
  <si>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</si>
  <si>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</si>
  <si>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</si>
  <si>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</si>
  <si>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</si>
  <si>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</si>
  <si>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</si>
  <si>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</si>
  <si>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</si>
  <si>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</si>
  <si>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</si>
  <si>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</si>
  <si>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</si>
  <si>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</si>
  <si>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</si>
  <si>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</si>
  <si>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</si>
  <si>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</si>
  <si>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</si>
  <si>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</si>
  <si>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</si>
  <si>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</si>
  <si>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</si>
  <si>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</si>
  <si>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</si>
  <si>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</si>
  <si>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</si>
  <si>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</si>
  <si>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</si>
  <si>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</si>
  <si>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</si>
  <si>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</si>
  <si>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</si>
  <si>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</si>
  <si>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</si>
  <si>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</si>
  <si>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</si>
  <si>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</si>
  <si>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</si>
  <si>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</si>
  <si>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</si>
  <si>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</si>
  <si>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</si>
  <si>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</si>
  <si>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</si>
  <si>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</si>
  <si>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</si>
  <si>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</si>
  <si>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</si>
  <si>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</si>
  <si>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</si>
  <si>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</si>
  <si>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</si>
  <si>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</si>
  <si>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</si>
  <si>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</si>
  <si>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</si>
  <si>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</si>
  <si>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</si>
  <si>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</si>
  <si>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</si>
  <si>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</si>
  <si>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</si>
  <si>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</si>
  <si>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</si>
  <si>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</si>
  <si>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</si>
  <si>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</si>
  <si>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</si>
  <si>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</si>
  <si>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</si>
  <si>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</si>
  <si>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</si>
  <si>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</si>
  <si>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</si>
  <si>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</si>
  <si>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</si>
  <si>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</si>
  <si>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</si>
  <si>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</si>
  <si>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</si>
  <si>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</si>
  <si>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</si>
  <si>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</si>
  <si>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</si>
  <si>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</si>
  <si>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</si>
  <si>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</si>
  <si>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</si>
  <si>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</si>
  <si>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</si>
  <si>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</si>
  <si>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</si>
  <si>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</si>
  <si>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</si>
  <si>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</si>
  <si>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</si>
  <si>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</si>
  <si>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</si>
  <si>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</si>
  <si>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</si>
  <si>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</si>
  <si>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</si>
  <si>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</si>
  <si>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</si>
  <si>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</si>
  <si>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</si>
  <si>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</si>
  <si>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</si>
  <si>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</si>
  <si>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</si>
  <si>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</si>
  <si>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</si>
  <si>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</si>
  <si>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</si>
  <si>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</si>
  <si>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</si>
  <si>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</si>
  <si>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</si>
  <si>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</si>
  <si>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</si>
  <si>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</si>
  <si>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</si>
  <si>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</si>
  <si>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</si>
  <si>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</si>
  <si>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</si>
  <si>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</si>
  <si>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</si>
  <si>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</si>
  <si>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</si>
  <si>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</si>
  <si>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</si>
  <si>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</si>
  <si>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</si>
  <si>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</si>
  <si>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</si>
  <si>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</si>
  <si>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</si>
  <si>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</si>
  <si>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</si>
  <si>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</si>
  <si>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</si>
  <si>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</si>
  <si>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</si>
  <si>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</si>
  <si>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</si>
  <si>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</si>
  <si>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</si>
  <si>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</si>
  <si>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</si>
  <si>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</si>
  <si>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</si>
  <si>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</si>
  <si>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</si>
  <si>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</si>
  <si>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</si>
  <si>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</si>
  <si>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</si>
  <si>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</si>
  <si>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</si>
  <si>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</si>
  <si>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</si>
  <si>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</si>
  <si>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</si>
  <si>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</si>
  <si>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</si>
  <si>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</si>
  <si>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</si>
  <si>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</si>
  <si>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</si>
  <si>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</si>
  <si>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</si>
  <si>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</si>
  <si>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</si>
  <si>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</si>
  <si>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</si>
  <si>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</si>
  <si>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</si>
  <si>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</si>
  <si>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</si>
  <si>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</si>
  <si>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</si>
  <si>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</si>
  <si>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</si>
  <si>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</si>
  <si>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</si>
  <si>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</si>
  <si>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</si>
  <si>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</si>
  <si>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</si>
  <si>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</si>
  <si>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</si>
  <si>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</si>
  <si>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</si>
  <si>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</si>
  <si>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</si>
  <si>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</si>
  <si>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</si>
  <si>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</si>
  <si>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</si>
  <si>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</si>
  <si>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</si>
  <si>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</si>
  <si>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</si>
  <si>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</si>
  <si>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</si>
  <si>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</si>
  <si>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</si>
  <si>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</si>
  <si>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</si>
  <si>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</si>
  <si>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</si>
  <si>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</si>
  <si>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</si>
  <si>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</si>
  <si>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</si>
  <si>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</si>
  <si>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</si>
  <si>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</si>
  <si>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</si>
  <si>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</si>
  <si>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</si>
  <si>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</si>
  <si>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</si>
  <si>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</si>
  <si>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</si>
  <si>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</si>
  <si>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</si>
  <si>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</si>
  <si>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</si>
  <si>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</si>
  <si>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</si>
  <si>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</si>
  <si>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</si>
  <si>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</si>
  <si>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</si>
  <si>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</si>
  <si>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</si>
  <si>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</si>
  <si>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</si>
  <si>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</si>
  <si>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</si>
  <si>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</si>
  <si>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</si>
  <si>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</si>
  <si>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</si>
  <si>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</si>
  <si>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</si>
  <si>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</si>
  <si>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</si>
  <si>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</si>
  <si>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</si>
  <si>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</si>
  <si>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</si>
  <si>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</si>
  <si>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</si>
  <si>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</si>
  <si>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</si>
  <si>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</si>
  <si>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</si>
  <si>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</si>
  <si>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</si>
  <si>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</si>
  <si>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</si>
  <si>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</si>
  <si>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</si>
  <si>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</si>
  <si>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</si>
  <si>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</si>
  <si>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</si>
  <si>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</si>
  <si>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</si>
  <si>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</si>
  <si>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</si>
  <si>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</si>
  <si>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</si>
  <si>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</si>
  <si>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</si>
  <si>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</si>
  <si>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</si>
  <si>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</si>
  <si>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</si>
  <si>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</si>
  <si>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</si>
  <si>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</si>
  <si>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</si>
  <si>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</si>
  <si>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</si>
  <si>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</si>
  <si>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</si>
  <si>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</si>
  <si>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</si>
  <si>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</si>
  <si>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</si>
  <si>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</si>
  <si>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</si>
  <si>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</si>
  <si>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</si>
  <si>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</si>
  <si>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</si>
  <si>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</si>
  <si>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</si>
  <si>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</si>
  <si>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</si>
  <si>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</si>
  <si>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</si>
  <si>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</si>
  <si>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</si>
  <si>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</si>
  <si>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</si>
  <si>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</si>
  <si>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</si>
  <si>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</si>
  <si>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</si>
  <si>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</si>
  <si>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</si>
  <si>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</si>
  <si>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</si>
  <si>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</si>
  <si>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</si>
  <si>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</si>
  <si>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</si>
  <si>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</si>
  <si>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</si>
  <si>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</si>
  <si>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</si>
  <si>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</si>
  <si>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</si>
  <si>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</si>
  <si>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</si>
  <si>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</si>
  <si>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</si>
  <si>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</si>
  <si>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</si>
  <si>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</si>
  <si>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</si>
  <si>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</si>
  <si>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</si>
  <si>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</si>
  <si>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</si>
  <si>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</si>
  <si>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</si>
  <si>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</si>
  <si>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</si>
  <si>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</si>
  <si>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</si>
  <si>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</si>
  <si>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</si>
  <si>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</si>
  <si>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</si>
  <si>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</si>
  <si>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</si>
  <si>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</si>
  <si>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</si>
  <si>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</si>
  <si>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</si>
  <si>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</si>
  <si>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</si>
  <si>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</si>
  <si>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</si>
  <si>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</si>
  <si>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</si>
  <si>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</si>
  <si>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</si>
  <si>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</si>
  <si>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</si>
  <si>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</si>
  <si>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</si>
  <si>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</si>
  <si>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</si>
  <si>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</si>
  <si>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</si>
  <si>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</si>
  <si>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</si>
  <si>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</si>
  <si>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</si>
  <si>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</si>
  <si>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</si>
  <si>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</si>
  <si>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</si>
  <si>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</si>
  <si>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</si>
  <si>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</si>
  <si>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</si>
  <si>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</si>
  <si>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</si>
  <si>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</si>
  <si>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</si>
  <si>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</si>
  <si>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</si>
  <si>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</si>
  <si>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</si>
  <si>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</si>
  <si>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</si>
  <si>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</si>
  <si>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</si>
  <si>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</si>
  <si>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</si>
  <si>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</si>
  <si>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</si>
  <si>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</si>
  <si>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</si>
  <si>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</si>
  <si>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</si>
  <si>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</si>
  <si>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</si>
  <si>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</si>
  <si>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</si>
  <si>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</si>
  <si>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</si>
  <si>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</si>
  <si>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</si>
  <si>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</si>
  <si>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</si>
  <si>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</si>
  <si>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</si>
  <si>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</si>
  <si>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</si>
  <si>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</si>
  <si>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</si>
  <si>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</si>
  <si>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</si>
  <si>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</si>
  <si>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</si>
  <si>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</si>
  <si>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</si>
  <si>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</si>
  <si>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</si>
  <si>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</si>
  <si>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</si>
  <si>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</si>
  <si>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</si>
  <si>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</si>
  <si>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</si>
  <si>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</si>
  <si>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</si>
  <si>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</si>
  <si>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</si>
  <si>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</si>
  <si>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</si>
  <si>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</si>
  <si>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</si>
  <si>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</si>
  <si>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</si>
  <si>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</si>
  <si>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</si>
  <si>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</si>
  <si>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</si>
  <si>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</si>
  <si>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</si>
  <si>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</si>
  <si>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</si>
  <si>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</si>
  <si>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</si>
  <si>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</si>
  <si>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</si>
  <si>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</si>
  <si>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</si>
  <si>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</si>
  <si>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</si>
  <si>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</si>
  <si>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</si>
  <si>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</si>
  <si>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</si>
  <si>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</si>
  <si>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</si>
  <si>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</si>
  <si>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</si>
  <si>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</si>
  <si>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</si>
  <si>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</si>
  <si>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</si>
  <si>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</si>
  <si>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</si>
  <si>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</si>
  <si>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</si>
  <si>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</si>
  <si>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</si>
  <si>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</si>
  <si>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</si>
  <si>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</si>
  <si>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</si>
  <si>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</si>
  <si>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</si>
  <si>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</si>
  <si>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</si>
  <si>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</si>
  <si>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</si>
  <si>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</si>
  <si>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</si>
  <si>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</si>
  <si>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</si>
  <si>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</si>
  <si>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</si>
  <si>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</si>
  <si>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</si>
  <si>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</si>
  <si>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</si>
  <si>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</si>
  <si>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</si>
  <si>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</si>
  <si>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</si>
  <si>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</si>
  <si>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</si>
  <si>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</si>
  <si>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</si>
  <si>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</si>
  <si>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</si>
  <si>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</si>
  <si>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</si>
  <si>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</si>
  <si>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</si>
  <si>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</si>
  <si>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</si>
  <si>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</si>
  <si>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</si>
  <si>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</si>
  <si>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</si>
  <si>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</si>
  <si>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</si>
  <si>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</si>
  <si>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</si>
  <si>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</si>
  <si>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</si>
  <si>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</si>
  <si>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</si>
  <si>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</si>
  <si>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</si>
  <si>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</si>
  <si>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</si>
  <si>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</si>
  <si>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</si>
  <si>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</si>
  <si>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</si>
  <si>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</si>
  <si>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</si>
  <si>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</si>
  <si>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</si>
  <si>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</si>
  <si>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</si>
  <si>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</si>
  <si>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</si>
  <si>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</si>
  <si>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</si>
  <si>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</si>
  <si>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</si>
  <si>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</si>
  <si>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</si>
  <si>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</si>
  <si>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</si>
  <si>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</si>
  <si>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</si>
  <si>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</si>
  <si>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</si>
  <si>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</si>
  <si>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</si>
  <si>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</si>
  <si>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</si>
  <si>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</si>
  <si>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</si>
  <si>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</si>
  <si>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</si>
  <si>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</si>
  <si>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</si>
  <si>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</si>
  <si>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</si>
  <si>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</si>
  <si>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</si>
  <si>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</si>
  <si>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</si>
  <si>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</si>
  <si>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</si>
  <si>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</si>
  <si>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</si>
  <si>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</si>
  <si>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</si>
  <si>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</si>
  <si>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</si>
  <si>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</si>
  <si>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</si>
  <si>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</si>
  <si>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</si>
  <si>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</si>
  <si>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</si>
  <si>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</si>
  <si>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</si>
  <si>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</si>
  <si>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</si>
  <si>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</si>
  <si>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</si>
  <si>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</si>
  <si>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</si>
  <si>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</si>
  <si>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</si>
  <si>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</si>
  <si>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</si>
  <si>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</si>
  <si>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</si>
  <si>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</si>
  <si>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</si>
  <si>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</si>
  <si>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</si>
  <si>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</si>
  <si>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</si>
  <si>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</si>
  <si>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</si>
  <si>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</si>
  <si>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</si>
  <si>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</si>
  <si>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</si>
  <si>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</si>
  <si>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</si>
  <si>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</si>
  <si>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</si>
  <si>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</si>
  <si>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</si>
  <si>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</si>
  <si>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</si>
  <si>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</si>
  <si>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</si>
  <si>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</si>
  <si>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</si>
  <si>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</si>
  <si>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</si>
  <si>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</si>
  <si>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</si>
  <si>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</si>
  <si>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</si>
  <si>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</si>
  <si>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</si>
  <si>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</si>
  <si>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</si>
  <si>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</si>
  <si>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</si>
  <si>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</si>
  <si>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</si>
  <si>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</si>
  <si>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</si>
  <si>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</si>
  <si>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</si>
  <si>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</si>
  <si>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</si>
  <si>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</si>
  <si>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</si>
  <si>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</si>
  <si>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</si>
  <si>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</si>
  <si>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</si>
  <si>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</si>
  <si>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</si>
  <si>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</si>
  <si>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</si>
  <si>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</si>
  <si>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</si>
  <si>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</si>
  <si>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</si>
  <si>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</si>
  <si>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</si>
  <si>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</si>
  <si>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</si>
  <si>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</si>
  <si>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</si>
  <si>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</si>
  <si>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</si>
  <si>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</si>
  <si>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</si>
  <si>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</si>
  <si>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</si>
  <si>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</si>
  <si>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</si>
  <si>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</si>
  <si>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</si>
  <si>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</si>
  <si>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</si>
  <si>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</si>
  <si>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</si>
  <si>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</si>
  <si>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</si>
  <si>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</si>
  <si>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</si>
  <si>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</si>
  <si>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</si>
  <si>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</si>
  <si>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</si>
  <si>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</si>
  <si>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</si>
  <si>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</si>
  <si>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</si>
  <si>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</si>
  <si>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</si>
  <si>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</si>
  <si>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</si>
  <si>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</si>
  <si>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</si>
  <si>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</si>
  <si>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</si>
  <si>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</si>
  <si>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</si>
  <si>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</si>
  <si>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</si>
  <si>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</si>
  <si>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</si>
  <si>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</si>
  <si>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</si>
  <si>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</si>
  <si>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</si>
  <si>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</si>
  <si>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</si>
  <si>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</si>
  <si>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</si>
  <si>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</si>
  <si>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</si>
  <si>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</si>
  <si>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</si>
  <si>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</si>
  <si>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</si>
  <si>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</si>
  <si>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</si>
  <si>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</si>
  <si>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</si>
  <si>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</si>
  <si>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</si>
  <si>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</si>
  <si>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</si>
  <si>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</si>
  <si>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</si>
  <si>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</si>
  <si>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</si>
  <si>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</si>
  <si>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</si>
  <si>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</si>
  <si>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</si>
  <si>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</si>
  <si>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</si>
  <si>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</si>
  <si>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</si>
  <si>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</si>
  <si>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</si>
  <si>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</si>
  <si>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</si>
  <si>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</si>
  <si>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</si>
  <si>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</si>
  <si>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</si>
  <si>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</si>
  <si>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</si>
  <si>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</si>
  <si>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</si>
  <si>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</si>
  <si>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</si>
  <si>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</si>
  <si>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</si>
  <si>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</si>
  <si>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</si>
  <si>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</si>
  <si>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</si>
  <si>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</si>
  <si>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</si>
  <si>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</si>
  <si>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</si>
  <si>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</si>
  <si>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</si>
  <si>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</si>
  <si>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</si>
  <si>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</si>
  <si>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</si>
  <si>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</si>
  <si>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</si>
  <si>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</si>
  <si>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</si>
  <si>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</si>
  <si>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</si>
  <si>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</si>
  <si>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</si>
  <si>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</si>
  <si>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</si>
  <si>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</si>
  <si>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</si>
  <si>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</si>
  <si>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</si>
  <si>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</si>
  <si>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</si>
  <si>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</si>
  <si>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</si>
  <si>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</si>
  <si>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</si>
  <si>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</si>
  <si>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</si>
  <si>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</si>
  <si>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</si>
  <si>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</si>
  <si>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</si>
  <si>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</si>
  <si>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</si>
  <si>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</si>
  <si>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</si>
  <si>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</si>
  <si>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</si>
  <si>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</si>
  <si>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</si>
  <si>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</si>
  <si>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</si>
  <si>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</si>
  <si>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</si>
  <si>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</si>
  <si>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</si>
  <si>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</si>
  <si>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</si>
  <si>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</si>
  <si>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</si>
  <si>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</si>
  <si>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</si>
  <si>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</si>
  <si>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</si>
  <si>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</si>
  <si>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</si>
  <si>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</si>
  <si>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</si>
  <si>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</si>
  <si>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</si>
  <si>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</si>
  <si>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</si>
  <si>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</si>
  <si>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</si>
  <si>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</si>
  <si>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</si>
  <si>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</si>
  <si>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</si>
  <si>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</si>
  <si>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</si>
  <si>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</si>
  <si>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</si>
  <si>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</si>
  <si>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</si>
  <si>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</si>
  <si>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</si>
  <si>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</si>
  <si>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</si>
  <si>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</si>
  <si>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</si>
  <si>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</si>
  <si>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</si>
  <si>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</si>
  <si>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</si>
  <si>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</si>
  <si>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</si>
  <si>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</si>
  <si>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</si>
  <si>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</si>
  <si>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</si>
  <si>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</si>
  <si>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</si>
  <si>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</si>
  <si>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</si>
  <si>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</si>
  <si>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</si>
  <si>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</si>
  <si>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</si>
  <si>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</si>
  <si>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</si>
  <si>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</si>
  <si>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</si>
  <si>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</si>
  <si>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</si>
  <si>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</si>
  <si>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</si>
  <si>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</si>
  <si>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</si>
  <si>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</si>
  <si>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</si>
  <si>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</si>
  <si>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</si>
  <si>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</si>
  <si>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</si>
  <si>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</si>
  <si>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</si>
  <si>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</si>
  <si>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</si>
  <si>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</si>
  <si>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</si>
  <si>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</si>
  <si>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</si>
  <si>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</si>
  <si>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</si>
  <si>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</si>
  <si>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</si>
  <si>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</si>
  <si>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</si>
  <si>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</si>
  <si>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</si>
  <si>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</si>
  <si>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</si>
  <si>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</si>
  <si>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</si>
  <si>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</si>
  <si>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</si>
  <si>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</si>
  <si>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</si>
  <si>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</si>
  <si>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</si>
  <si>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</si>
  <si>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</si>
  <si>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</si>
  <si>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</si>
  <si>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</si>
  <si>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</si>
  <si>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</si>
  <si>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</si>
  <si>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</si>
  <si>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</si>
  <si>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</si>
  <si>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</si>
  <si>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</si>
  <si>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</si>
  <si>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</si>
  <si>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</si>
  <si>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</si>
  <si>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</si>
  <si>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</si>
  <si>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</si>
  <si>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</si>
  <si>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</si>
  <si>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</si>
  <si>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</si>
  <si>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</si>
  <si>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</si>
  <si>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</si>
  <si>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</si>
  <si>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</si>
  <si>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</si>
  <si>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</si>
  <si>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</si>
  <si>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</si>
  <si>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</si>
  <si>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</si>
  <si>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</si>
  <si>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</si>
  <si>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</si>
  <si>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</si>
  <si>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</si>
  <si>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</si>
  <si>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</si>
  <si>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</si>
  <si>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</si>
  <si>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</si>
  <si>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</si>
  <si>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</si>
  <si>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</si>
  <si>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</si>
  <si>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</si>
  <si>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</si>
  <si>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</si>
  <si>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</si>
  <si>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</si>
  <si>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</si>
  <si>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</si>
  <si>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</si>
  <si>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</si>
  <si>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</si>
  <si>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</si>
  <si>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</si>
  <si>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</si>
  <si>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</si>
  <si>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</si>
  <si>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</si>
  <si>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</si>
  <si>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</si>
  <si>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</si>
  <si>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</si>
  <si>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</si>
  <si>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</si>
  <si>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</si>
  <si>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</si>
  <si>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</si>
  <si>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</si>
  <si>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</si>
  <si>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</si>
  <si>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</si>
  <si>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</si>
  <si>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</si>
  <si>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</si>
  <si>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</si>
  <si>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</si>
  <si>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</si>
  <si>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</si>
  <si>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</si>
  <si>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</si>
  <si>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</si>
  <si>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</si>
  <si>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</si>
  <si>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</si>
  <si>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</si>
  <si>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</si>
  <si>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</si>
  <si>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</si>
  <si>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</si>
  <si>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</si>
  <si>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</si>
  <si>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</si>
  <si>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</si>
  <si>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</si>
  <si>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</si>
  <si>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</si>
  <si>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</si>
  <si>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</si>
  <si>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</si>
  <si>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</si>
  <si>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</si>
  <si>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</si>
  <si>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</si>
  <si>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</si>
  <si>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</si>
  <si>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</si>
  <si>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</si>
  <si>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</si>
  <si>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</si>
  <si>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</si>
  <si>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</si>
  <si>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</si>
  <si>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</si>
  <si>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</si>
  <si>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</si>
  <si>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</si>
  <si>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</si>
  <si>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</si>
  <si>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</si>
  <si>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</si>
  <si>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</si>
  <si>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</si>
  <si>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</si>
  <si>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</si>
  <si>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</si>
  <si>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</si>
  <si>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</si>
  <si>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</si>
  <si>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</si>
  <si>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</si>
  <si>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</si>
  <si>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</si>
  <si>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</si>
  <si>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</si>
  <si>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</si>
  <si>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</si>
  <si>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</si>
  <si>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</si>
  <si>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</si>
  <si>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</si>
  <si>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</si>
  <si>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</si>
  <si>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</si>
  <si>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</si>
  <si>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</si>
  <si>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</si>
  <si>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</si>
  <si>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</si>
  <si>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</si>
  <si>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</si>
  <si>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</si>
  <si>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</si>
  <si>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</si>
  <si>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</si>
  <si>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</si>
  <si>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</si>
  <si>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</si>
  <si>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</si>
  <si>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</si>
  <si>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</si>
  <si>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</si>
  <si>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</si>
  <si>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</si>
  <si>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</si>
  <si>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</si>
  <si>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</si>
  <si>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</si>
  <si>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</si>
  <si>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</si>
  <si>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</si>
  <si>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</si>
  <si>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</si>
  <si>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</si>
  <si>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</si>
  <si>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</si>
  <si>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</si>
  <si>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</si>
  <si>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</si>
  <si>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</si>
  <si>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</si>
  <si>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</si>
  <si>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</si>
  <si>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</si>
  <si>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</si>
  <si>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</si>
  <si>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</si>
  <si>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</si>
  <si>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</si>
  <si>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</si>
  <si>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</si>
  <si>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</si>
  <si>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</si>
  <si>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</si>
  <si>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</si>
  <si>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</si>
  <si>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</si>
  <si>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</si>
  <si>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</si>
  <si>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</si>
  <si>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</si>
  <si>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</si>
  <si>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</si>
  <si>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</si>
  <si>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</si>
  <si>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</si>
  <si>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</si>
  <si>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</si>
  <si>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</si>
  <si>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</si>
  <si>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</si>
  <si>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</si>
  <si>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</si>
  <si>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</si>
  <si>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</si>
  <si>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</si>
  <si>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</si>
  <si>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</si>
  <si>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</si>
  <si>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</si>
  <si>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</si>
  <si>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</si>
  <si>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</si>
  <si>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</si>
  <si>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</si>
  <si>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</si>
  <si>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</si>
  <si>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</si>
  <si>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</si>
  <si>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</si>
  <si>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</si>
  <si>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</si>
  <si>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</si>
  <si>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</si>
  <si>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</si>
  <si>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</si>
  <si>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</si>
  <si>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</si>
  <si>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</si>
  <si>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</si>
  <si>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</si>
  <si>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</si>
  <si>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</si>
  <si>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</si>
  <si>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</si>
  <si>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</si>
  <si>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</si>
  <si>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</si>
  <si>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</si>
  <si>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</si>
  <si>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</si>
  <si>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</si>
  <si>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</si>
  <si>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</si>
  <si>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</si>
  <si>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</si>
  <si>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</si>
  <si>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</si>
  <si>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</si>
  <si>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</si>
  <si>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</si>
  <si>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</si>
  <si>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</si>
  <si>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</si>
  <si>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</si>
  <si>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</si>
  <si>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</si>
  <si>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</si>
  <si>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</si>
  <si>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</si>
  <si>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</si>
  <si>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</si>
  <si>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</si>
  <si>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</si>
  <si>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</si>
  <si>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</si>
  <si>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</si>
  <si>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</si>
  <si>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</si>
  <si>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</si>
  <si>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</si>
  <si>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</si>
  <si>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</si>
  <si>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</si>
  <si>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</si>
  <si>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</si>
  <si>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</si>
  <si>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</si>
  <si>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</si>
  <si>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</si>
  <si>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</si>
  <si>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</si>
  <si>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</si>
  <si>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</si>
  <si>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</si>
  <si>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</si>
  <si>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</si>
  <si>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</si>
  <si>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</si>
  <si>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</si>
  <si>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</si>
  <si>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</si>
  <si>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</si>
  <si>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</si>
  <si>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</si>
  <si>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</si>
  <si>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</si>
  <si>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</si>
  <si>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</si>
  <si>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</si>
  <si>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</si>
  <si>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</si>
  <si>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</si>
  <si>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</si>
  <si>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</si>
  <si>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</si>
  <si>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</si>
  <si>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</si>
  <si>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</si>
  <si>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</si>
  <si>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</si>
  <si>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</si>
  <si>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</si>
  <si>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</si>
  <si>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</si>
  <si>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</si>
  <si>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</si>
  <si>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</si>
  <si>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</si>
  <si>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</si>
  <si>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</si>
  <si>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</si>
  <si>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</si>
  <si>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</si>
  <si>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</si>
  <si>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</si>
  <si>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</si>
  <si>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</si>
  <si>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</si>
  <si>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</si>
  <si>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</si>
  <si>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</si>
  <si>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</si>
  <si>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</si>
  <si>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</si>
  <si>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</si>
  <si>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</si>
  <si>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</si>
  <si>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</si>
  <si>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</si>
  <si>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</si>
  <si>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</si>
  <si>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</si>
  <si>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</si>
  <si>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</si>
  <si>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</si>
  <si>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</si>
  <si>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</si>
  <si>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</si>
  <si>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</si>
  <si>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</si>
  <si>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</si>
  <si>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</si>
  <si>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</si>
  <si>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</si>
  <si>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</si>
  <si>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</si>
  <si>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</si>
  <si>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</si>
  <si>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</si>
  <si>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</si>
  <si>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</si>
  <si>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</si>
  <si>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</si>
  <si>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</si>
  <si>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</si>
  <si>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</si>
  <si>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</si>
  <si>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</si>
  <si>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</si>
  <si>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</si>
  <si>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</si>
  <si>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</si>
  <si>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</si>
  <si>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</si>
  <si>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</si>
  <si>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</si>
  <si>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</si>
  <si>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</si>
  <si>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</si>
  <si>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</si>
  <si>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</si>
  <si>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</si>
  <si>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</si>
  <si>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</si>
  <si>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</si>
  <si>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</si>
  <si>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</si>
  <si>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</si>
  <si>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</si>
  <si>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</si>
  <si>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</si>
  <si>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</si>
  <si>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</si>
  <si>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</si>
  <si>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</si>
  <si>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</si>
  <si>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</si>
  <si>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</si>
  <si>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</si>
  <si>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</si>
  <si>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</si>
  <si>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</si>
  <si>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</si>
  <si>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</si>
  <si>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</si>
  <si>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</si>
  <si>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</si>
  <si>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</si>
  <si>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</si>
  <si>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</si>
  <si>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</si>
  <si>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</si>
  <si>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</si>
  <si>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</si>
  <si>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</si>
  <si>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</si>
  <si>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</si>
  <si>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</si>
  <si>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</si>
  <si>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</si>
  <si>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</si>
  <si>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</si>
  <si>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</si>
  <si>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</si>
  <si>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</si>
  <si>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</si>
  <si>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</si>
  <si>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</si>
  <si>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</si>
  <si>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</si>
  <si>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</si>
  <si>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</si>
  <si>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</si>
  <si>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</si>
  <si>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</si>
  <si>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</si>
  <si>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</si>
  <si>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</si>
  <si>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</si>
  <si>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</si>
  <si>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</si>
  <si>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</si>
  <si>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</si>
  <si>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</si>
  <si>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</si>
  <si>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</si>
  <si>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</si>
  <si>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</si>
  <si>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</si>
  <si>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</si>
  <si>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</si>
  <si>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</si>
  <si>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</si>
  <si>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</si>
  <si>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</si>
  <si>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</si>
  <si>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</si>
  <si>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</si>
  <si>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</si>
  <si>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</si>
  <si>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</si>
  <si>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</si>
  <si>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</si>
  <si>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</si>
  <si>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</si>
  <si>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</si>
  <si>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</si>
  <si>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</si>
  <si>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</si>
  <si>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</si>
  <si>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</si>
  <si>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</si>
  <si>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</si>
  <si>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</si>
  <si>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</si>
  <si>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</si>
  <si>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</si>
  <si>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</si>
  <si>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</si>
  <si>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</si>
  <si>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</si>
  <si>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</si>
  <si>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</si>
  <si>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</si>
  <si>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</si>
  <si>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</si>
  <si>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</si>
  <si>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</si>
  <si>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</si>
  <si>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</si>
  <si>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</si>
  <si>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</si>
  <si>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</si>
  <si>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</si>
  <si>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</si>
  <si>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</si>
  <si>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</si>
  <si>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</si>
  <si>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</si>
  <si>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</si>
  <si>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</si>
  <si>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</si>
  <si>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</si>
  <si>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</si>
  <si>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</si>
  <si>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</si>
  <si>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</si>
  <si>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</si>
  <si>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</si>
  <si>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</si>
  <si>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</si>
  <si>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</si>
  <si>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</si>
  <si>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</si>
  <si>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</si>
  <si>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</si>
  <si>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</si>
  <si>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</si>
  <si>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</si>
  <si>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</si>
  <si>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</si>
  <si>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</si>
  <si>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</si>
  <si>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</si>
  <si>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</si>
  <si>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</si>
  <si>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</si>
  <si>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</si>
  <si>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</si>
  <si>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</si>
  <si>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</si>
  <si>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</si>
  <si>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</si>
  <si>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</si>
  <si>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</si>
  <si>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</si>
  <si>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</si>
  <si>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</si>
  <si>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</si>
  <si>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</si>
  <si>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</si>
  <si>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</si>
  <si>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</si>
  <si>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</si>
  <si>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</si>
  <si>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</si>
  <si>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</si>
  <si>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</si>
  <si>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</si>
  <si>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</si>
  <si>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</si>
  <si>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</si>
  <si>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</si>
  <si>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</si>
  <si>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</si>
  <si>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</si>
  <si>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</si>
  <si>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</si>
  <si>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</si>
  <si>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</si>
  <si>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</si>
  <si>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</si>
  <si>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</si>
  <si>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</si>
  <si>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</si>
  <si>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</si>
  <si>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</si>
  <si>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</si>
  <si>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</si>
  <si>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</si>
  <si>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</si>
  <si>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</si>
  <si>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</si>
  <si>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</si>
  <si>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</si>
  <si>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</si>
  <si>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</si>
  <si>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</si>
  <si>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</si>
  <si>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</si>
  <si>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</si>
  <si>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</si>
  <si>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</si>
  <si>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</si>
  <si>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</si>
  <si>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</si>
  <si>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</si>
  <si>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</si>
  <si>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</si>
  <si>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</si>
  <si>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</si>
  <si>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</si>
  <si>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</si>
  <si>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</si>
  <si>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</si>
  <si>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</si>
  <si>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</si>
  <si>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</si>
  <si>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</si>
  <si>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</si>
  <si>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</si>
  <si>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</si>
  <si>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</si>
  <si>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</si>
  <si>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</si>
  <si>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</si>
  <si>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</si>
  <si>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</si>
  <si>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</si>
  <si>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</si>
  <si>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</si>
  <si>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</si>
  <si>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</si>
  <si>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</si>
  <si>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</si>
  <si>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</si>
  <si>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</si>
  <si>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</si>
  <si>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</si>
  <si>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</si>
  <si>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</si>
  <si>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</si>
  <si>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</si>
  <si>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</si>
  <si>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</si>
  <si>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</si>
  <si>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</si>
  <si>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</si>
  <si>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</si>
  <si>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</si>
  <si>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</si>
  <si>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</si>
  <si>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</si>
  <si>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</si>
  <si>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</si>
  <si>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</si>
  <si>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</si>
  <si>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</si>
  <si>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</si>
  <si>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</si>
  <si>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</si>
  <si>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</si>
  <si>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</si>
  <si>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</si>
  <si>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</si>
  <si>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</si>
  <si>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</si>
  <si>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</si>
  <si>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</si>
  <si>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</si>
  <si>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</si>
  <si>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</si>
  <si>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</si>
  <si>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</si>
  <si>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</si>
  <si>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</si>
  <si>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</si>
  <si>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</si>
  <si>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</si>
  <si>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</si>
  <si>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</si>
  <si>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</si>
  <si>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</si>
  <si>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</si>
  <si>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</si>
  <si>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</si>
  <si>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</si>
  <si>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</si>
  <si>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</si>
  <si>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</si>
  <si>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</si>
  <si>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</si>
  <si>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</si>
  <si>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</si>
  <si>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</si>
  <si>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</si>
  <si>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</si>
  <si>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</si>
  <si>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</si>
  <si>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</si>
  <si>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</si>
  <si>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</si>
  <si>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</si>
  <si>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</si>
  <si>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</si>
  <si>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</si>
  <si>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</si>
  <si>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</si>
  <si>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</si>
  <si>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</si>
  <si>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</si>
  <si>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</si>
  <si>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</si>
  <si>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</si>
  <si>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</si>
  <si>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</si>
  <si>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</si>
  <si>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</si>
  <si>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</si>
  <si>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</si>
  <si>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</si>
  <si>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</si>
  <si>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</si>
  <si>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</si>
  <si>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</si>
  <si>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</si>
  <si>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</si>
  <si>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</si>
  <si>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</si>
  <si>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</si>
  <si>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</si>
  <si>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</si>
  <si>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</si>
  <si>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</si>
  <si>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</si>
  <si>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</si>
  <si>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</si>
  <si>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</si>
  <si>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</si>
  <si>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</si>
  <si>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</si>
  <si>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</si>
  <si>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</si>
  <si>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</si>
  <si>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</si>
  <si>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</si>
  <si>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</si>
  <si>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</si>
  <si>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</si>
  <si>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</si>
  <si>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</si>
  <si>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</si>
  <si>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</si>
  <si>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</si>
  <si>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</si>
  <si>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</si>
  <si>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</si>
  <si>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</si>
  <si>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</si>
  <si>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</si>
  <si>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</si>
  <si>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</si>
  <si>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</si>
  <si>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</si>
  <si>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</si>
  <si>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</si>
  <si>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</si>
  <si>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</si>
  <si>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</si>
  <si>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</si>
  <si>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</si>
  <si>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</si>
  <si>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</si>
  <si>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</si>
  <si>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</si>
  <si>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</si>
  <si>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</si>
  <si>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</si>
  <si>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</si>
  <si>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</si>
  <si>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</si>
  <si>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</si>
  <si>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</si>
  <si>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</si>
  <si>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</si>
  <si>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</si>
  <si>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</si>
  <si>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</si>
  <si>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</si>
  <si>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</si>
  <si>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</si>
  <si>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</si>
  <si>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</si>
  <si>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</si>
  <si>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</si>
  <si>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</si>
  <si>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</si>
  <si>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</si>
  <si>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</si>
  <si>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</si>
  <si>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</si>
  <si>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</si>
  <si>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</si>
  <si>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</si>
  <si>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</si>
  <si>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</si>
  <si>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</si>
  <si>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</si>
  <si>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</si>
  <si>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</si>
  <si>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</si>
  <si>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</si>
  <si>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</si>
  <si>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</si>
  <si>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</si>
  <si>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</si>
  <si>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</si>
  <si>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</si>
  <si>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</si>
  <si>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</si>
  <si>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</si>
  <si>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</si>
  <si>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</si>
  <si>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</si>
  <si>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</si>
  <si>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</si>
  <si>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</si>
  <si>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</si>
  <si>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</si>
  <si>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</si>
  <si>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</si>
  <si>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</si>
  <si>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</si>
  <si>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</si>
  <si>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</si>
  <si>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</si>
  <si>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</si>
  <si>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</si>
  <si>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</si>
  <si>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</si>
  <si>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</si>
  <si>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</si>
  <si>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</si>
  <si>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</si>
  <si>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</si>
  <si>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</si>
  <si>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</si>
  <si>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</si>
  <si>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</si>
  <si>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</si>
  <si>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</si>
  <si>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</si>
  <si>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</si>
  <si>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</si>
  <si>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</si>
  <si>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</si>
  <si>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</si>
  <si>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</si>
  <si>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</si>
  <si>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</si>
  <si>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</si>
  <si>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</si>
  <si>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</si>
  <si>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</si>
  <si>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</si>
  <si>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</si>
  <si>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</si>
  <si>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</si>
  <si>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</si>
  <si>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</si>
  <si>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</si>
  <si>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</si>
  <si>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</si>
  <si>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</si>
  <si>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</si>
  <si>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</si>
  <si>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</si>
  <si>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</si>
  <si>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</si>
  <si>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</si>
  <si>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</si>
  <si>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</si>
  <si>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</si>
  <si>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</si>
  <si>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</si>
  <si>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</si>
  <si>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</si>
  <si>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</si>
  <si>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</si>
  <si>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</si>
  <si>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</si>
  <si>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</si>
  <si>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</si>
  <si>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</si>
  <si>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</si>
  <si>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</si>
  <si>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</si>
  <si>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</si>
  <si>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</si>
  <si>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</si>
  <si>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</si>
  <si>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</si>
  <si>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</si>
  <si>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</si>
  <si>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</si>
  <si>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</si>
  <si>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</si>
  <si>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</si>
  <si>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</si>
  <si>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</si>
  <si>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</si>
  <si>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</si>
  <si>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</si>
  <si>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</si>
  <si>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</si>
  <si>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</si>
  <si>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</si>
  <si>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</si>
  <si>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</si>
  <si>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</si>
  <si>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</si>
  <si>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</si>
  <si>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</si>
  <si>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</si>
  <si>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</si>
  <si>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</si>
  <si>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</si>
  <si>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</si>
  <si>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</si>
  <si>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</si>
  <si>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</si>
  <si>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</si>
  <si>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</si>
  <si>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</si>
  <si>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</si>
  <si>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</si>
  <si>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</si>
  <si>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</si>
  <si>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</si>
  <si>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</si>
  <si>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</si>
  <si>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</si>
  <si>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</si>
  <si>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</si>
  <si>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</si>
  <si>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</si>
  <si>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</si>
  <si>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</si>
  <si>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</si>
  <si>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</si>
  <si>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</si>
  <si>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</si>
  <si>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</si>
  <si>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</si>
  <si>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</si>
  <si>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</si>
  <si>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</si>
  <si>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</si>
  <si>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</si>
  <si>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</si>
  <si>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</si>
  <si>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</si>
  <si>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</si>
  <si>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</si>
  <si>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</si>
  <si>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</si>
  <si>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</si>
  <si>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</si>
  <si>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</si>
  <si>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</si>
  <si>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</si>
  <si>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</si>
  <si>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</si>
  <si>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</si>
  <si>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</si>
  <si>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</si>
  <si>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</si>
  <si>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</si>
  <si>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</si>
  <si>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</si>
  <si>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</si>
  <si>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</si>
  <si>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</si>
  <si>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</si>
  <si>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</si>
  <si>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</si>
  <si>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</si>
  <si>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</si>
  <si>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</si>
  <si>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</si>
  <si>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</si>
  <si>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</si>
  <si>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</si>
  <si>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</si>
  <si>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</si>
  <si>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</si>
  <si>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</si>
  <si>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</si>
  <si>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</si>
  <si>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</si>
  <si>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</si>
  <si>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</si>
  <si>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</si>
  <si>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</si>
  <si>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</si>
  <si>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</si>
  <si>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</si>
  <si>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</si>
  <si>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</si>
  <si>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</si>
  <si>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</si>
  <si>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</si>
  <si>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</si>
  <si>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</si>
  <si>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</si>
  <si>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</si>
  <si>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</si>
  <si>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</si>
  <si>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</si>
  <si>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</si>
  <si>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</si>
  <si>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</si>
  <si>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</si>
  <si>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</si>
  <si>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</si>
  <si>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</si>
  <si>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</si>
  <si>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</si>
  <si>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</si>
  <si>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</si>
  <si>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</si>
  <si>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</si>
  <si>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</si>
  <si>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</si>
  <si>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</si>
  <si>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</si>
  <si>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</si>
  <si>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</si>
  <si>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</si>
  <si>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</si>
  <si>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</si>
  <si>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</si>
  <si>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</si>
  <si>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</si>
  <si>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</si>
  <si>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</si>
  <si>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</si>
  <si>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</si>
  <si>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</si>
  <si>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</si>
  <si>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</si>
  <si>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</si>
  <si>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</si>
  <si>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</si>
  <si>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</si>
  <si>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</si>
  <si>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</si>
  <si>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</si>
  <si>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</si>
  <si>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</si>
  <si>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</si>
  <si>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</si>
  <si>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</si>
  <si>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</si>
  <si>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</si>
  <si>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</si>
  <si>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</si>
  <si>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</si>
  <si>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</si>
  <si>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</si>
  <si>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</si>
  <si>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</si>
  <si>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</si>
  <si>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</si>
  <si>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</si>
  <si>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</si>
  <si>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</si>
  <si>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</si>
  <si>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</si>
  <si>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</si>
  <si>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</si>
  <si>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</si>
  <si>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</si>
  <si>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</si>
  <si>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</si>
  <si>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</si>
  <si>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</si>
  <si>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</si>
  <si>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</si>
  <si>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</si>
  <si>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</si>
  <si>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</si>
  <si>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</si>
  <si>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</si>
  <si>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</si>
  <si>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</si>
  <si>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</si>
  <si>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</si>
  <si>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</si>
  <si>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</si>
  <si>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</si>
  <si>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</si>
  <si>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</si>
  <si>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</si>
  <si>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</si>
  <si>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</si>
  <si>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</si>
  <si>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</si>
  <si>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</si>
  <si>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</si>
  <si>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</si>
  <si>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</si>
  <si>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</si>
  <si>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</si>
  <si>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</si>
  <si>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</si>
  <si>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</si>
  <si>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</si>
  <si>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</si>
  <si>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</si>
  <si>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</si>
  <si>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</si>
  <si>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</si>
  <si>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</si>
  <si>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</si>
  <si>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</si>
  <si>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</si>
  <si>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</si>
  <si>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</si>
  <si>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</si>
  <si>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</si>
  <si>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</si>
  <si>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</si>
  <si>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</si>
  <si>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</si>
  <si>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</si>
  <si>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</si>
  <si>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</si>
  <si>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</si>
  <si>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</si>
  <si>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</si>
  <si>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</si>
  <si>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</si>
  <si>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</si>
  <si>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</si>
  <si>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</si>
  <si>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</si>
  <si>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</si>
  <si>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</si>
  <si>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</si>
  <si>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</si>
  <si>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</si>
  <si>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</si>
  <si>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</si>
  <si>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</si>
  <si>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</si>
  <si>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</si>
  <si>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</si>
  <si>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</si>
  <si>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</si>
  <si>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</si>
  <si>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</si>
  <si>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</si>
  <si>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</si>
  <si>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</si>
  <si>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</si>
  <si>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</si>
  <si>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</si>
  <si>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</si>
  <si>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</si>
  <si>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</si>
  <si>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</si>
  <si>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</si>
  <si>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</si>
  <si>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</si>
  <si>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</si>
  <si>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</si>
  <si>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</si>
  <si>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</si>
  <si>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</si>
  <si>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</si>
  <si>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</si>
  <si>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</si>
  <si>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</si>
  <si>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</si>
  <si>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</si>
  <si>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</si>
  <si>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</si>
  <si>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</si>
  <si>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</si>
  <si>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</si>
  <si>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</si>
  <si>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</si>
  <si>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</si>
  <si>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</si>
  <si>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</si>
  <si>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</si>
  <si>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</si>
  <si>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</si>
  <si>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</si>
  <si>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</si>
  <si>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</si>
  <si>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</si>
  <si>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</si>
  <si>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</si>
  <si>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</si>
  <si>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</si>
  <si>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</si>
  <si>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</si>
  <si>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</si>
  <si>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</si>
  <si>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</si>
  <si>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</si>
  <si>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</si>
  <si>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</si>
  <si>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</si>
  <si>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</si>
  <si>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</si>
  <si>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</si>
  <si>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</si>
  <si>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</si>
  <si>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</si>
  <si>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</si>
  <si>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</si>
  <si>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</si>
  <si>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</si>
  <si>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</si>
  <si>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</si>
  <si>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</si>
  <si>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</si>
  <si>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</si>
  <si>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</si>
  <si>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</si>
  <si>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</si>
  <si>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</si>
  <si>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</si>
  <si>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</si>
  <si>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</si>
  <si>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</si>
  <si>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</si>
  <si>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</si>
  <si>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</si>
  <si>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</si>
  <si>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</si>
  <si>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</si>
  <si>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</si>
  <si>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</si>
  <si>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</si>
  <si>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</si>
  <si>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</si>
  <si>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</si>
  <si>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</si>
  <si>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</si>
  <si>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</si>
  <si>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</si>
  <si>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</si>
  <si>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</si>
  <si>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</si>
  <si>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</si>
  <si>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</si>
  <si>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</si>
  <si>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</si>
  <si>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</si>
  <si>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</si>
  <si>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</si>
  <si>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</si>
  <si>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</si>
  <si>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</si>
  <si>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</si>
  <si>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</si>
  <si>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</si>
  <si>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</si>
  <si>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</si>
  <si>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</si>
  <si>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</si>
  <si>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</si>
  <si>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</si>
  <si>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</si>
  <si>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</si>
  <si>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</si>
  <si>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</si>
  <si>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</si>
  <si>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</si>
  <si>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</si>
  <si>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</si>
  <si>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</si>
  <si>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</si>
  <si>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</si>
  <si>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</si>
  <si>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</si>
  <si>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</si>
  <si>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</si>
  <si>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</si>
  <si>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</si>
  <si>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</si>
  <si>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</si>
  <si>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</si>
  <si>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</si>
  <si>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</si>
  <si>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</si>
  <si>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</si>
  <si>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</si>
  <si>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</si>
  <si>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</si>
  <si>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</si>
  <si>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</si>
  <si>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</si>
  <si>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</si>
  <si>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</si>
  <si>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</si>
  <si>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</si>
  <si>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</si>
  <si>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</si>
  <si>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</si>
  <si>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</si>
  <si>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</si>
  <si>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</si>
  <si>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</si>
  <si>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</si>
  <si>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</si>
  <si>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</si>
  <si>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</si>
  <si>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</si>
  <si>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</si>
  <si>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</si>
  <si>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</si>
  <si>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</si>
  <si>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</si>
  <si>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</si>
  <si>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</si>
  <si>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</si>
  <si>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</si>
  <si>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</si>
  <si>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</si>
  <si>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</si>
  <si>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</si>
  <si>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</si>
  <si>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</si>
  <si>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</si>
  <si>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</si>
  <si>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</si>
  <si>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</si>
  <si>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</si>
  <si>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</si>
  <si>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</si>
  <si>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</si>
  <si>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</si>
  <si>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</si>
  <si>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</si>
  <si>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</si>
  <si>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</si>
  <si>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</si>
  <si>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</si>
  <si>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</si>
  <si>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</si>
  <si>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</si>
  <si>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</si>
  <si>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</si>
  <si>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</si>
  <si>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</si>
  <si>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</si>
  <si>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</si>
  <si>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</si>
  <si>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</si>
  <si>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</si>
  <si>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</si>
  <si>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</si>
  <si>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</si>
  <si>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</si>
  <si>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</si>
  <si>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</si>
  <si>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</si>
  <si>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</si>
  <si>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</si>
  <si>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</si>
  <si>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</si>
  <si>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</si>
  <si>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</si>
  <si>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</si>
  <si>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</si>
  <si>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</si>
  <si>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</si>
  <si>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</si>
  <si>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</si>
  <si>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</si>
  <si>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</si>
  <si>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</si>
  <si>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</si>
  <si>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</si>
  <si>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</si>
  <si>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</si>
  <si>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</si>
  <si>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</si>
  <si>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</si>
  <si>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</si>
  <si>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</si>
  <si>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</si>
  <si>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</si>
  <si>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</si>
  <si>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</si>
  <si>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</si>
  <si>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</si>
  <si>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</si>
  <si>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</si>
  <si>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</si>
  <si>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</si>
  <si>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</si>
  <si>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</si>
  <si>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</si>
  <si>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</si>
  <si>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</si>
  <si>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</si>
  <si>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</si>
  <si>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</si>
  <si>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</si>
  <si>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</si>
  <si>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</si>
  <si>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</si>
  <si>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</si>
  <si>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</si>
  <si>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</si>
  <si>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</si>
  <si>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</si>
  <si>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</si>
  <si>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</si>
  <si>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</si>
  <si>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</si>
  <si>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</si>
  <si>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</si>
  <si>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</si>
  <si>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</si>
  <si>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</si>
  <si>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</si>
  <si>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</si>
  <si>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</si>
  <si>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</si>
  <si>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</si>
  <si>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</si>
  <si>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</si>
  <si>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</si>
  <si>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</si>
  <si>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</si>
  <si>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</si>
  <si>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</si>
  <si>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</si>
  <si>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</si>
  <si>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</si>
  <si>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</si>
  <si>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</si>
  <si>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</si>
  <si>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</si>
  <si>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</si>
  <si>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</si>
  <si>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</si>
  <si>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</si>
  <si>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</si>
  <si>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</si>
  <si>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</si>
  <si>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</si>
  <si>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</si>
  <si>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</si>
  <si>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</si>
  <si>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</si>
  <si>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</si>
  <si>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</si>
  <si>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</si>
  <si>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</si>
  <si>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</si>
  <si>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</si>
  <si>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</si>
  <si>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</si>
  <si>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</si>
  <si>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</si>
  <si>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</si>
  <si>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</si>
  <si>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</si>
  <si>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</si>
  <si>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</si>
  <si>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</si>
  <si>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</si>
  <si>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</si>
  <si>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</si>
  <si>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</si>
  <si>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</si>
  <si>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</si>
  <si>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</si>
  <si>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</si>
  <si>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</si>
  <si>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</si>
  <si>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</si>
  <si>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</si>
  <si>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</si>
  <si>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</si>
  <si>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</si>
  <si>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</si>
  <si>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</si>
  <si>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</si>
  <si>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</si>
  <si>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</si>
  <si>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</si>
  <si>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</si>
  <si>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</si>
  <si>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</si>
  <si>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</si>
  <si>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</si>
  <si>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</si>
  <si>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</si>
  <si>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</si>
  <si>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</si>
  <si>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</si>
  <si>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</si>
  <si>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</si>
  <si>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</si>
  <si>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</si>
  <si>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</si>
  <si>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</si>
  <si>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</si>
  <si>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</si>
  <si>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</si>
  <si>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</si>
  <si>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</si>
  <si>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</si>
  <si>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</si>
  <si>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</si>
  <si>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</si>
  <si>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</si>
  <si>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</si>
  <si>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</si>
  <si>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</si>
  <si>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</si>
  <si>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</si>
  <si>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</si>
  <si>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</si>
  <si>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</si>
  <si>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</si>
  <si>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</si>
  <si>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</si>
  <si>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</si>
  <si>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</si>
  <si>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</si>
  <si>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</si>
  <si>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</si>
  <si>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</si>
  <si>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</si>
  <si>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</si>
  <si>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</si>
  <si>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</si>
  <si>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</si>
  <si>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</si>
  <si>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</si>
  <si>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</si>
  <si>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</si>
  <si>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</si>
  <si>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</si>
  <si>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</si>
  <si>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</si>
  <si>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</si>
  <si>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</si>
  <si>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</si>
  <si>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</si>
  <si>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</si>
  <si>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</si>
  <si>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</si>
  <si>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</si>
  <si>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</si>
  <si>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</si>
  <si>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</si>
  <si>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</si>
  <si>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</si>
  <si>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</si>
  <si>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</si>
  <si>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</si>
  <si>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</si>
  <si>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</si>
  <si>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</si>
  <si>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</si>
  <si>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</si>
  <si>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</si>
  <si>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</si>
  <si>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</si>
  <si>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</si>
  <si>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</si>
  <si>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</si>
  <si>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</si>
  <si>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</si>
  <si>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</si>
  <si>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</si>
  <si>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</si>
  <si>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</si>
  <si>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</si>
  <si>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</si>
  <si>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</si>
  <si>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</si>
  <si>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</si>
  <si>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</si>
  <si>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</si>
  <si>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</si>
  <si>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</si>
  <si>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</si>
  <si>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</si>
  <si>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</si>
  <si>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</si>
  <si>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</si>
  <si>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</si>
  <si>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</si>
  <si>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</si>
  <si>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</si>
  <si>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</si>
  <si>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</si>
  <si>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</si>
  <si>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</si>
  <si>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</si>
  <si>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</si>
  <si>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</si>
  <si>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</si>
  <si>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</si>
  <si>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</si>
  <si>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</si>
  <si>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</si>
  <si>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</si>
  <si>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</si>
  <si>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</si>
  <si>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</si>
  <si>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</si>
  <si>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</si>
  <si>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</si>
  <si>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</si>
  <si>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</si>
  <si>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</si>
  <si>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</si>
  <si>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</si>
  <si>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</si>
  <si>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</si>
  <si>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</si>
  <si>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</si>
  <si>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</si>
  <si>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</si>
  <si>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</si>
  <si>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</si>
  <si>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</si>
  <si>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</si>
  <si>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</si>
  <si>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</si>
  <si>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</si>
  <si>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</si>
  <si>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</si>
  <si>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</si>
  <si>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</si>
  <si>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</si>
  <si>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</si>
  <si>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</si>
  <si>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</si>
  <si>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</si>
  <si>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</si>
  <si>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</si>
  <si>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</si>
  <si>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</si>
  <si>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</si>
  <si>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</si>
  <si>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</si>
  <si>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</si>
  <si>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</si>
  <si>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</si>
  <si>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</si>
  <si>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</si>
  <si>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</si>
  <si>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</si>
  <si>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</si>
  <si>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</si>
  <si>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</si>
  <si>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</si>
  <si>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</si>
  <si>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</si>
  <si>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</si>
  <si>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</si>
  <si>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</si>
  <si>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</si>
  <si>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</si>
  <si>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</si>
  <si>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</si>
  <si>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</si>
  <si>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</si>
  <si>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</si>
  <si>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</si>
  <si>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</si>
  <si>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</si>
  <si>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</si>
  <si>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</si>
  <si>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</si>
  <si>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</si>
  <si>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</si>
  <si>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</si>
  <si>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</si>
  <si>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</si>
  <si>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</si>
  <si>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</si>
  <si>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</si>
  <si>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</si>
  <si>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</si>
  <si>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</si>
  <si>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</si>
  <si>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</si>
  <si>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</si>
  <si>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</si>
  <si>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</si>
  <si>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</si>
  <si>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</si>
  <si>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</si>
  <si>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</si>
  <si>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</si>
  <si>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</si>
  <si>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</si>
  <si>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</si>
  <si>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</si>
  <si>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</si>
  <si>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</si>
  <si>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</si>
  <si>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</si>
  <si>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</si>
  <si>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</si>
  <si>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</si>
  <si>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</si>
  <si>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</si>
  <si>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</si>
  <si>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</si>
  <si>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</si>
  <si>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</si>
  <si>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</si>
  <si>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</si>
  <si>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</si>
  <si>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</si>
  <si>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</si>
  <si>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</si>
  <si>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</si>
  <si>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</si>
  <si>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</si>
  <si>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</si>
  <si>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</si>
  <si>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</si>
  <si>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</si>
  <si>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</si>
  <si>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</si>
  <si>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</si>
  <si>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</si>
  <si>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</si>
  <si>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</si>
  <si>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</si>
  <si>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</si>
  <si>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</si>
  <si>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</si>
  <si>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</si>
  <si>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</si>
  <si>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</si>
  <si>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</si>
  <si>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</si>
  <si>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</si>
  <si>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</si>
  <si>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</si>
  <si>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</si>
  <si>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</si>
  <si>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</si>
  <si>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</si>
  <si>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</si>
  <si>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</si>
  <si>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</si>
  <si>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</si>
  <si>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</si>
  <si>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</si>
  <si>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</si>
  <si>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</si>
  <si>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</si>
  <si>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</si>
  <si>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</si>
  <si>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</si>
  <si>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</si>
  <si>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</si>
  <si>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</si>
  <si>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</si>
  <si>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</si>
  <si>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</si>
  <si>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</si>
  <si>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</si>
  <si>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</si>
  <si>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</si>
  <si>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</si>
  <si>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</si>
  <si>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</si>
  <si>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</si>
  <si>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</si>
  <si>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</si>
  <si>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</si>
  <si>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</si>
  <si>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</si>
  <si>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</si>
  <si>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</si>
  <si>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</si>
  <si>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</si>
  <si>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</si>
  <si>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</si>
  <si>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</si>
  <si>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</si>
  <si>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</si>
  <si>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</si>
  <si>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</si>
  <si>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</si>
  <si>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</si>
  <si>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</si>
  <si>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</si>
  <si>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</si>
  <si>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</si>
  <si>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</si>
  <si>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</si>
  <si>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</si>
  <si>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</si>
  <si>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</si>
  <si>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</si>
  <si>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</si>
  <si>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</si>
  <si>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</si>
  <si>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</si>
  <si>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</si>
  <si>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</si>
  <si>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</si>
  <si>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</si>
  <si>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</si>
  <si>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</si>
  <si>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</si>
  <si>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</si>
  <si>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</si>
  <si>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</si>
  <si>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</si>
  <si>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</si>
  <si>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</si>
  <si>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</si>
  <si>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</si>
  <si>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</si>
  <si>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</si>
  <si>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</si>
  <si>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</si>
  <si>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</si>
  <si>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</si>
  <si>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</si>
  <si>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</si>
  <si>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</si>
  <si>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</si>
  <si>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</si>
  <si>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</si>
  <si>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</si>
  <si>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</si>
  <si>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</si>
  <si>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</si>
  <si>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</si>
  <si>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</si>
  <si>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</si>
  <si>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</si>
  <si>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</si>
  <si>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</si>
  <si>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</si>
  <si>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</si>
  <si>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</si>
  <si>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</si>
  <si>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</si>
  <si>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</si>
  <si>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</si>
  <si>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</si>
  <si>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</si>
  <si>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</si>
  <si>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</si>
  <si>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</si>
  <si>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</si>
  <si>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</si>
  <si>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</si>
  <si>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</si>
  <si>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</si>
  <si>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</si>
  <si>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</si>
  <si>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</si>
  <si>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</si>
  <si>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</si>
  <si>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</si>
  <si>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</si>
  <si>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</si>
  <si>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</si>
  <si>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</si>
  <si>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</si>
  <si>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</si>
  <si>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</si>
  <si>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</si>
  <si>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</si>
  <si>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</si>
  <si>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</si>
  <si>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</si>
  <si>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</si>
  <si>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</si>
  <si>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</si>
  <si>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</si>
  <si>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</si>
  <si>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</si>
  <si>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</si>
  <si>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</si>
  <si>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</si>
  <si>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</si>
  <si>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</si>
  <si>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</si>
  <si>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</si>
  <si>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</si>
  <si>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</si>
  <si>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</si>
  <si>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</si>
  <si>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</si>
  <si>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</si>
  <si>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</si>
  <si>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</si>
  <si>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</si>
  <si>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</si>
  <si>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</si>
  <si>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</si>
  <si>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</si>
  <si>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</si>
  <si>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</si>
  <si>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</si>
  <si>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</si>
  <si>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</si>
  <si>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</si>
  <si>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</si>
  <si>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</si>
  <si>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</si>
  <si>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</si>
  <si>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</si>
  <si>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</si>
  <si>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</si>
  <si>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</si>
  <si>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</si>
  <si>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</si>
  <si>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</si>
  <si>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</si>
  <si>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</si>
  <si>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</si>
  <si>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</si>
  <si>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</si>
  <si>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</si>
  <si>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</si>
  <si>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</si>
  <si>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</si>
  <si>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</si>
  <si>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</si>
  <si>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</si>
  <si>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</si>
  <si>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</si>
  <si>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</si>
  <si>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</si>
  <si>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</si>
  <si>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</si>
  <si>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</si>
  <si>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</si>
  <si>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</si>
  <si>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</si>
  <si>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</si>
  <si>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</si>
  <si>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</si>
  <si>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</si>
  <si>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</si>
  <si>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</si>
  <si>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</si>
  <si>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</si>
  <si>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</si>
  <si>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</si>
  <si>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</si>
  <si>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</si>
  <si>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</si>
  <si>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</si>
  <si>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</si>
  <si>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</si>
  <si>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</si>
  <si>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</si>
  <si>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</si>
  <si>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</si>
  <si>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</si>
  <si>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</si>
  <si>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</si>
  <si>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</si>
  <si>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</si>
  <si>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</si>
  <si>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</si>
  <si>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</si>
  <si>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</si>
  <si>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</si>
  <si>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</si>
  <si>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</si>
  <si>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</si>
  <si>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</si>
  <si>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</si>
  <si>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</si>
  <si>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</si>
  <si>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</si>
  <si>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</si>
  <si>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</si>
  <si>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</si>
  <si>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</si>
  <si>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</si>
  <si>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</si>
  <si>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</si>
  <si>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</si>
  <si>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</si>
  <si>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</si>
  <si>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</si>
  <si>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</si>
  <si>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</si>
  <si>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</si>
  <si>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</si>
  <si>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</si>
  <si>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</si>
  <si>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</si>
  <si>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</si>
  <si>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</si>
  <si>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</si>
  <si>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</si>
  <si>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</si>
  <si>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</si>
  <si>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</si>
  <si>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</si>
  <si>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</si>
  <si>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</si>
  <si>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</si>
  <si>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</si>
  <si>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</si>
  <si>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</si>
  <si>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</si>
  <si>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</si>
  <si>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</si>
  <si>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</si>
  <si>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</si>
  <si>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</si>
  <si>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</si>
  <si>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</si>
  <si>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</si>
  <si>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</si>
  <si>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</si>
  <si>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</si>
  <si>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</si>
  <si>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</si>
  <si>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</si>
  <si>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</si>
  <si>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</si>
  <si>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</si>
  <si>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</si>
  <si>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</si>
  <si>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</si>
  <si>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</si>
  <si>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</si>
  <si>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</si>
  <si>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</si>
  <si>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</si>
  <si>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</si>
  <si>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</si>
  <si>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</si>
  <si>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</si>
  <si>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</si>
  <si>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</si>
  <si>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</si>
  <si>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</si>
  <si>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</si>
  <si>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</si>
  <si>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</si>
  <si>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</si>
  <si>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</si>
  <si>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</si>
  <si>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</si>
  <si>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</si>
  <si>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</si>
  <si>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</si>
  <si>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</si>
  <si>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</si>
  <si>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</si>
  <si>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</si>
  <si>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</si>
  <si>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</si>
  <si>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</si>
  <si>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</si>
  <si>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</si>
  <si>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</si>
  <si>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</si>
  <si>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</si>
  <si>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</si>
  <si>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</si>
  <si>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</si>
  <si>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</si>
  <si>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</si>
  <si>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</si>
  <si>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</si>
  <si>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</si>
  <si>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</si>
  <si>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</si>
  <si>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</si>
  <si>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</si>
  <si>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</si>
  <si>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</si>
  <si>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</si>
  <si>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</si>
  <si>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</si>
  <si>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</si>
  <si>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</si>
  <si>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</si>
  <si>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</si>
  <si>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</si>
  <si>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</si>
  <si>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</si>
  <si>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</si>
  <si>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</si>
  <si>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</si>
  <si>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</si>
  <si>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</si>
  <si>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</si>
  <si>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</si>
  <si>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</si>
  <si>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</si>
  <si>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</si>
  <si>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</si>
  <si>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</si>
  <si>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</si>
  <si>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</si>
  <si>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</si>
  <si>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</si>
  <si>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</si>
  <si>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</si>
  <si>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</si>
  <si>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</si>
  <si>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</si>
  <si>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</si>
  <si>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</si>
  <si>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</si>
  <si>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</si>
  <si>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</si>
  <si>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</si>
  <si>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</si>
  <si>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</si>
  <si>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</si>
  <si>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</si>
  <si>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</si>
  <si>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</si>
  <si>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</si>
  <si>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</si>
  <si>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</si>
  <si>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</si>
  <si>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</si>
  <si>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</si>
  <si>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</si>
  <si>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</si>
  <si>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</si>
  <si>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</si>
  <si>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</si>
  <si>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</si>
  <si>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</si>
  <si>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</si>
  <si>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</si>
  <si>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</si>
  <si>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</si>
  <si>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</si>
  <si>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</si>
  <si>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</si>
  <si>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</si>
  <si>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</si>
  <si>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</si>
  <si>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</si>
  <si>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</si>
  <si>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</si>
  <si>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</si>
  <si>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</si>
  <si>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</si>
  <si>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</si>
  <si>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</si>
  <si>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</si>
  <si>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</si>
  <si>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</si>
  <si>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</si>
  <si>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</si>
  <si>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</si>
  <si>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</si>
  <si>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</si>
  <si>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</si>
  <si>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</si>
  <si>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</si>
  <si>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</si>
  <si>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</si>
  <si>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</si>
  <si>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</si>
  <si>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</si>
  <si>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</si>
  <si>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</si>
  <si>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</si>
  <si>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</si>
  <si>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</si>
  <si>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</si>
  <si>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</si>
  <si>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</si>
  <si>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</si>
  <si>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</si>
  <si>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</si>
  <si>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</si>
  <si>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</si>
  <si>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</si>
  <si>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</si>
  <si>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</si>
  <si>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</si>
  <si>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</si>
  <si>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</si>
  <si>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</si>
  <si>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</si>
  <si>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</si>
  <si>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</si>
  <si>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</si>
  <si>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</si>
  <si>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</si>
  <si>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</si>
  <si>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</si>
  <si>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</si>
  <si>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</si>
  <si>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</si>
  <si>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</si>
  <si>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</si>
  <si>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</si>
  <si>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</si>
  <si>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</si>
  <si>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</si>
  <si>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</si>
  <si>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</si>
  <si>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</si>
  <si>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</si>
  <si>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</si>
  <si>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</si>
  <si>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</si>
  <si>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</si>
  <si>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</si>
  <si>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</si>
  <si>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</si>
  <si>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</si>
  <si>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</si>
  <si>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</si>
  <si>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</si>
  <si>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</si>
  <si>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</si>
  <si>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</si>
  <si>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</si>
  <si>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</si>
  <si>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</si>
  <si>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</si>
  <si>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</si>
  <si>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</si>
  <si>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</si>
  <si>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</si>
  <si>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</si>
  <si>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</si>
  <si>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</si>
  <si>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</si>
  <si>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</si>
  <si>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</si>
  <si>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</si>
  <si>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</si>
  <si>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</si>
  <si>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</si>
  <si>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</si>
  <si>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</si>
  <si>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</si>
  <si>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</si>
  <si>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</si>
  <si>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</si>
  <si>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</si>
  <si>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</si>
  <si>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</si>
  <si>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</si>
  <si>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</si>
  <si>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</si>
  <si>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</si>
  <si>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</si>
  <si>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</si>
  <si>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</si>
  <si>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</si>
  <si>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</si>
  <si>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</si>
  <si>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</si>
  <si>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</si>
  <si>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</si>
  <si>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</si>
  <si>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</si>
  <si>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</si>
  <si>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</si>
  <si>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</si>
  <si>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</si>
  <si>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</si>
  <si>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</si>
  <si>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</si>
  <si>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</si>
  <si>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</si>
  <si>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</si>
  <si>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</si>
  <si>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</si>
  <si>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</si>
  <si>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</si>
  <si>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</si>
  <si>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</si>
  <si>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</si>
  <si>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</si>
  <si>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</si>
  <si>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</si>
  <si>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</si>
  <si>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</si>
  <si>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</si>
  <si>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</si>
  <si>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</si>
  <si>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</si>
  <si>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</si>
  <si>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</si>
  <si>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</si>
  <si>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</si>
  <si>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</si>
  <si>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</si>
  <si>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</si>
  <si>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</si>
  <si>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</si>
  <si>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</si>
  <si>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</si>
  <si>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</si>
  <si>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</si>
  <si>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</si>
  <si>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</si>
  <si>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</si>
  <si>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</si>
  <si>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</si>
  <si>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</si>
  <si>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</si>
  <si>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</si>
  <si>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</si>
  <si>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</si>
  <si>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</si>
  <si>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</si>
  <si>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</si>
  <si>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</si>
  <si>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</si>
  <si>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</si>
  <si>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</si>
  <si>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</si>
  <si>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</si>
  <si>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</si>
  <si>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</si>
  <si>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</si>
  <si>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</si>
  <si>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</si>
  <si>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</si>
  <si>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</si>
  <si>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</si>
  <si>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</si>
  <si>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</si>
  <si>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</si>
  <si>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</si>
  <si>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</si>
  <si>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</si>
  <si>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</si>
  <si>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</si>
  <si>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</si>
  <si>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</si>
  <si>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</si>
  <si>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</si>
  <si>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</si>
  <si>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</si>
  <si>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</si>
  <si>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</si>
  <si>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</si>
  <si>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</si>
  <si>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</si>
  <si>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</si>
  <si>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</si>
  <si>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</si>
  <si>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</si>
  <si>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</si>
  <si>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</si>
  <si>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</si>
  <si>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</si>
  <si>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</si>
  <si>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</si>
  <si>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</si>
  <si>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</si>
  <si>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</si>
  <si>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</si>
  <si>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</si>
  <si>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</si>
  <si>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</si>
  <si>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</si>
  <si>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</si>
  <si>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</si>
  <si>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</si>
  <si>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</si>
  <si>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</si>
  <si>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</si>
  <si>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</si>
  <si>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</si>
  <si>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</si>
  <si>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</si>
  <si>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</si>
  <si>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</si>
  <si>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</si>
  <si>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</si>
  <si>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</si>
  <si>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</si>
  <si>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</si>
  <si>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</si>
  <si>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</si>
  <si>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</si>
  <si>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</si>
  <si>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</si>
  <si>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</si>
  <si>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</si>
  <si>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</si>
  <si>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</si>
  <si>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</si>
  <si>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</si>
  <si>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</si>
  <si>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</si>
  <si>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</si>
  <si>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</si>
  <si>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</si>
  <si>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</si>
  <si>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</si>
  <si>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</si>
  <si>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</si>
  <si>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</si>
  <si>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</si>
  <si>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</si>
  <si>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</si>
  <si>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</si>
  <si>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</si>
  <si>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</si>
  <si>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</si>
  <si>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</si>
  <si>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</si>
  <si>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</si>
  <si>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</si>
  <si>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</si>
  <si>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</si>
  <si>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</si>
  <si>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</si>
  <si>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</si>
  <si>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</si>
  <si>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</si>
  <si>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</si>
  <si>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</si>
  <si>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</si>
  <si>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</si>
  <si>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</si>
  <si>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</si>
  <si>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</si>
  <si>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</si>
  <si>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</si>
  <si>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</si>
  <si>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</si>
  <si>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</si>
  <si>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</si>
  <si>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</si>
  <si>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</si>
  <si>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</si>
  <si>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</si>
  <si>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</si>
  <si>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</si>
  <si>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</si>
  <si>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</si>
  <si>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</si>
  <si>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</si>
  <si>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</si>
  <si>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</si>
  <si>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</si>
  <si>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</si>
  <si>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</si>
  <si>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</si>
  <si>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</si>
  <si>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</si>
  <si>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</si>
  <si>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</si>
  <si>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</si>
  <si>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</si>
  <si>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</si>
  <si>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</si>
  <si>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</si>
  <si>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</si>
  <si>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</si>
  <si>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</si>
  <si>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</si>
  <si>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</si>
  <si>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</si>
  <si>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</si>
  <si>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</si>
  <si>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</si>
  <si>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</si>
  <si>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</si>
  <si>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</si>
  <si>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</si>
  <si>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</si>
  <si>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</si>
  <si>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</si>
  <si>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</si>
  <si>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</si>
  <si>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</si>
  <si>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</si>
  <si>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</si>
  <si>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</si>
  <si>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</si>
  <si>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</si>
  <si>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</si>
  <si>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</si>
  <si>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</si>
  <si>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</si>
  <si>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</si>
  <si>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</si>
  <si>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</si>
  <si>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</si>
  <si>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</si>
  <si>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</si>
  <si>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</si>
  <si>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</si>
  <si>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</si>
  <si>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</si>
  <si>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</si>
  <si>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</si>
  <si>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</si>
  <si>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</si>
  <si>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</si>
  <si>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</si>
  <si>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</si>
  <si>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</si>
  <si>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</si>
  <si>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</si>
  <si>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</si>
  <si>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</si>
  <si>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</si>
  <si>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</si>
  <si>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</si>
  <si>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</si>
  <si>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</si>
  <si>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</si>
  <si>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</si>
  <si>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</si>
  <si>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</si>
  <si>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</si>
  <si>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</si>
  <si>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</si>
  <si>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</si>
  <si>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</si>
  <si>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</si>
  <si>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</si>
  <si>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</si>
  <si>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</si>
  <si>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</si>
  <si>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</si>
  <si>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</si>
  <si>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</si>
  <si>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</si>
  <si>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</si>
  <si>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</si>
  <si>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</si>
  <si>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</si>
  <si>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</si>
  <si>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</si>
  <si>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</si>
  <si>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</si>
  <si>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</si>
  <si>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</si>
  <si>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</si>
  <si>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</si>
  <si>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</si>
  <si>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</si>
  <si>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</si>
  <si>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</si>
  <si>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</si>
  <si>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</si>
  <si>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</si>
  <si>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</si>
  <si>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</si>
  <si>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</si>
  <si>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</si>
  <si>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</si>
  <si>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</si>
  <si>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</si>
  <si>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</si>
  <si>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</si>
  <si>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</si>
  <si>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</si>
  <si>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</si>
  <si>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</si>
  <si>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</si>
  <si>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</si>
  <si>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</si>
  <si>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</si>
  <si>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</si>
  <si>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</si>
  <si>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</si>
  <si>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</si>
  <si>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</si>
  <si>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</si>
  <si>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</si>
  <si>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</si>
  <si>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</si>
  <si>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</si>
  <si>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</si>
  <si>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</si>
  <si>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</si>
  <si>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</si>
  <si>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</si>
  <si>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</si>
  <si>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</si>
  <si>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</si>
  <si>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</si>
  <si>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</si>
  <si>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</si>
  <si>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</si>
  <si>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</si>
  <si>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</si>
  <si>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</si>
  <si>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</si>
  <si>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</si>
  <si>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</si>
  <si>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</si>
  <si>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</si>
  <si>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</si>
  <si>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</si>
  <si>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</si>
  <si>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</si>
  <si>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</si>
  <si>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</si>
  <si>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</si>
  <si>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</si>
  <si>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</si>
  <si>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</si>
  <si>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</si>
  <si>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</si>
  <si>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</si>
  <si>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</si>
  <si>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</si>
  <si>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</si>
  <si>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</si>
  <si>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</si>
  <si>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</si>
  <si>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</si>
  <si>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</si>
  <si>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</si>
  <si>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</si>
  <si>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</si>
  <si>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</si>
  <si>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</si>
  <si>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</si>
  <si>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</si>
  <si>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</si>
  <si>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</si>
  <si>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</si>
  <si>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</si>
  <si>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</si>
  <si>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</si>
  <si>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</si>
  <si>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</si>
  <si>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</si>
  <si>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</si>
  <si>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</si>
  <si>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</si>
  <si>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</si>
  <si>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</si>
  <si>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</si>
  <si>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</si>
  <si>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</si>
  <si>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</si>
  <si>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</si>
  <si>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</si>
  <si>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</si>
  <si>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</si>
  <si>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</si>
  <si>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</si>
  <si>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</si>
  <si>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</si>
  <si>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</si>
  <si>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</si>
  <si>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</si>
  <si>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</si>
  <si>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</si>
  <si>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</si>
  <si>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</si>
  <si>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</si>
  <si>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</si>
  <si>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</si>
  <si>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</si>
  <si>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</si>
  <si>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</si>
  <si>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</si>
  <si>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</si>
  <si>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</si>
  <si>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</si>
  <si>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</si>
  <si>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</si>
  <si>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</si>
  <si>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</si>
  <si>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</si>
  <si>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</si>
  <si>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</si>
  <si>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</si>
  <si>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</si>
  <si>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</si>
  <si>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</si>
  <si>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</si>
  <si>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</si>
  <si>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</si>
  <si>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</si>
  <si>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</si>
  <si>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</si>
  <si>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</si>
  <si>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</si>
  <si>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</si>
  <si>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</si>
  <si>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</si>
  <si>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</si>
  <si>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</si>
  <si>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</si>
  <si>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</si>
  <si>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</si>
  <si>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</si>
  <si>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</si>
  <si>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</si>
  <si>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</si>
  <si>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</si>
  <si>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</si>
  <si>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</si>
  <si>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</si>
  <si>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</si>
  <si>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</si>
  <si>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</si>
  <si>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</si>
  <si>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</si>
  <si>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</si>
  <si>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</si>
  <si>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</si>
  <si>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</si>
  <si>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</si>
  <si>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</si>
  <si>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</si>
  <si>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</si>
  <si>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</si>
  <si>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</si>
  <si>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</si>
  <si>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</si>
  <si>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</si>
  <si>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</si>
  <si>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</si>
  <si>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</si>
  <si>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</si>
  <si>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</si>
  <si>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</si>
  <si>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</si>
  <si>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</si>
  <si>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</si>
  <si>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</si>
  <si>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</si>
  <si>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</si>
  <si>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</si>
  <si>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</si>
  <si>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</si>
  <si>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</si>
  <si>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</si>
  <si>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</si>
  <si>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</si>
  <si>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</si>
  <si>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</si>
  <si>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</si>
  <si>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</si>
  <si>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</si>
  <si>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</si>
  <si>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</si>
  <si>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</si>
  <si>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</si>
  <si>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</si>
  <si>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</si>
  <si>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</si>
  <si>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</si>
  <si>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</si>
  <si>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</si>
  <si>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</si>
  <si>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</si>
  <si>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</si>
  <si>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</si>
  <si>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</si>
  <si>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</si>
  <si>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</si>
  <si>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</si>
  <si>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</si>
  <si>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</si>
  <si>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</si>
  <si>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</si>
  <si>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</si>
  <si>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</si>
  <si>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</si>
  <si>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</si>
  <si>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</si>
  <si>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</si>
  <si>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</si>
  <si>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</si>
  <si>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</si>
  <si>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</si>
  <si>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</si>
  <si>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</si>
  <si>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</si>
  <si>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</si>
  <si>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</si>
  <si>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</si>
  <si>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</si>
  <si>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</si>
  <si>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</si>
  <si>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</si>
  <si>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</si>
  <si>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</si>
  <si>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</si>
  <si>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</si>
  <si>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</si>
  <si>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</si>
  <si>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</si>
  <si>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</si>
  <si>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</si>
  <si>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</si>
  <si>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</si>
  <si>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</si>
  <si>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</si>
  <si>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</si>
  <si>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</si>
  <si>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</si>
  <si>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</si>
  <si>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</si>
  <si>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</si>
  <si>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</si>
  <si>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</si>
  <si>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</si>
  <si>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</si>
  <si>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</si>
  <si>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</si>
  <si>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</si>
  <si>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</si>
  <si>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</si>
  <si>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</si>
  <si>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</si>
  <si>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</si>
  <si>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</si>
  <si>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</si>
  <si>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</si>
  <si>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</si>
  <si>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</si>
  <si>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</si>
  <si>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</si>
  <si>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</si>
  <si>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</si>
  <si>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</si>
  <si>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</si>
  <si>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</si>
  <si>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</si>
  <si>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</si>
  <si>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</si>
  <si>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</si>
  <si>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</si>
  <si>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</si>
  <si>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</si>
  <si>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</si>
  <si>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</si>
  <si>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</si>
  <si>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</si>
  <si>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</si>
  <si>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</si>
  <si>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</si>
  <si>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</si>
  <si>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</si>
  <si>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</si>
  <si>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</si>
  <si>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</si>
  <si>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</si>
  <si>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</si>
  <si>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</si>
  <si>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</si>
  <si>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</si>
  <si>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</si>
  <si>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</si>
  <si>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</si>
  <si>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</si>
  <si>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</si>
  <si>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</si>
  <si>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</si>
  <si>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</si>
  <si>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</si>
  <si>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</si>
  <si>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</si>
  <si>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</si>
  <si>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</si>
  <si>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</si>
  <si>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</si>
  <si>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</si>
  <si>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</si>
  <si>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</si>
  <si>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</si>
  <si>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</si>
  <si>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</si>
  <si>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</si>
  <si>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</si>
  <si>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</si>
  <si>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</si>
  <si>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</si>
  <si>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</si>
  <si>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</si>
  <si>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</si>
  <si>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</si>
  <si>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</si>
  <si>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</si>
  <si>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</si>
  <si>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</si>
  <si>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</si>
  <si>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</si>
  <si>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</si>
  <si>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</si>
  <si>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</si>
  <si>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</si>
  <si>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</si>
  <si>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</si>
  <si>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</si>
  <si>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</si>
  <si>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</si>
  <si>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</si>
  <si>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</si>
  <si>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</si>
  <si>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</si>
  <si>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</si>
  <si>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</si>
  <si>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</si>
  <si>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</si>
  <si>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</si>
  <si>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</si>
  <si>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</si>
  <si>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</si>
  <si>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</si>
  <si>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</si>
  <si>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</si>
  <si>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</si>
  <si>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</si>
  <si>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</si>
  <si>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</si>
  <si>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</si>
  <si>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</si>
  <si>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</si>
  <si>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</si>
  <si>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</si>
  <si>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</si>
  <si>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</si>
  <si>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</si>
  <si>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</si>
  <si>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</si>
  <si>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</si>
  <si>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</si>
  <si>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</si>
  <si>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</si>
  <si>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</si>
  <si>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</si>
  <si>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</si>
  <si>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</si>
  <si>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</si>
  <si>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</si>
  <si>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</si>
  <si>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</si>
  <si>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</si>
  <si>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</si>
  <si>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</si>
  <si>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</si>
  <si>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</si>
  <si>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</si>
  <si>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</si>
  <si>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</si>
  <si>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</si>
  <si>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</si>
  <si>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</si>
  <si>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</si>
  <si>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</si>
  <si>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</si>
  <si>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</si>
  <si>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</si>
  <si>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</si>
  <si>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</si>
  <si>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</si>
  <si>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</si>
  <si>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</si>
  <si>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</si>
  <si>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</si>
  <si>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</si>
  <si>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</si>
  <si>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</si>
  <si>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</si>
  <si>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</si>
  <si>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</si>
  <si>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</si>
  <si>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</si>
  <si>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</si>
  <si>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</si>
  <si>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</si>
  <si>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</si>
  <si>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</si>
  <si>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</si>
  <si>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</si>
  <si>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</si>
  <si>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</si>
  <si>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</si>
  <si>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</si>
  <si>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</si>
  <si>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</si>
  <si>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</si>
  <si>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</si>
  <si>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</si>
  <si>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</si>
  <si>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</si>
  <si>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</si>
  <si>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</si>
  <si>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</si>
  <si>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</si>
  <si>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</si>
  <si>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</si>
  <si>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</si>
  <si>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</si>
  <si>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</si>
  <si>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</si>
  <si>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</si>
  <si>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</si>
  <si>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</si>
  <si>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</si>
  <si>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</si>
  <si>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</si>
  <si>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</si>
  <si>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</si>
  <si>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</si>
  <si>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</si>
  <si>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</si>
  <si>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</si>
  <si>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</si>
  <si>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</si>
  <si>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</si>
  <si>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</si>
  <si>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</si>
  <si>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</si>
  <si>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</si>
  <si>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</si>
  <si>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</si>
  <si>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</si>
  <si>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</si>
  <si>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</si>
  <si>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</si>
  <si>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</si>
  <si>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</si>
  <si>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</si>
  <si>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</si>
  <si>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</si>
  <si>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</si>
  <si>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</si>
  <si>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</si>
  <si>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</si>
  <si>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</si>
  <si>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</si>
  <si>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</si>
  <si>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</si>
  <si>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</si>
  <si>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</si>
  <si>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</si>
  <si>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</si>
  <si>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</si>
  <si>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</si>
  <si>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</si>
  <si>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</si>
  <si>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</si>
  <si>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</si>
  <si>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</si>
  <si>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</si>
  <si>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</si>
  <si>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</si>
  <si>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</si>
  <si>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</si>
  <si>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</si>
  <si>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</si>
  <si>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</si>
  <si>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</si>
  <si>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</si>
  <si>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</si>
  <si>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</si>
  <si>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</si>
  <si>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</si>
  <si>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</si>
  <si>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</si>
  <si>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</si>
  <si>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</si>
  <si>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</si>
  <si>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</si>
  <si>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</si>
  <si>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</si>
  <si>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</si>
  <si>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</si>
  <si>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</si>
  <si>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</si>
  <si>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</si>
  <si>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</si>
  <si>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</si>
  <si>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</si>
  <si>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</si>
  <si>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</si>
  <si>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</si>
  <si>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</si>
  <si>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</si>
  <si>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</si>
  <si>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</si>
  <si>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</si>
  <si>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</si>
  <si>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</si>
  <si>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</si>
  <si>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</si>
  <si>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</si>
  <si>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</si>
  <si>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</si>
  <si>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</si>
  <si>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</si>
  <si>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</si>
  <si>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</si>
  <si>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</si>
  <si>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</si>
  <si>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</si>
  <si>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</si>
  <si>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</si>
  <si>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</si>
  <si>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</si>
  <si>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</si>
  <si>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</si>
  <si>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</si>
  <si>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</si>
  <si>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</si>
  <si>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</si>
  <si>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</si>
  <si>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</si>
  <si>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</si>
  <si>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</si>
  <si>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</si>
  <si>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</si>
  <si>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</si>
  <si>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</si>
  <si>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</si>
  <si>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</si>
  <si>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</si>
  <si>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</si>
  <si>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</si>
  <si>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</si>
  <si>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</si>
  <si>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</si>
  <si>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</si>
  <si>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</si>
  <si>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</si>
  <si>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</si>
  <si>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</si>
  <si>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</si>
  <si>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</si>
  <si>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</si>
  <si>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</si>
  <si>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</si>
  <si>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</si>
  <si>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</si>
  <si>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</si>
  <si>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</si>
  <si>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</si>
  <si>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</si>
  <si>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</si>
  <si>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</si>
  <si>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</si>
  <si>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</si>
  <si>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</si>
  <si>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</si>
  <si>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</si>
  <si>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</si>
  <si>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</si>
  <si>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</si>
  <si>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</si>
  <si>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</si>
  <si>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</si>
  <si>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</si>
  <si>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</si>
  <si>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</si>
  <si>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</si>
  <si>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</si>
  <si>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</si>
  <si>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</si>
  <si>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</si>
  <si>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</si>
  <si>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</si>
  <si>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</si>
  <si>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</si>
  <si>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</si>
  <si>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</si>
  <si>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</si>
  <si>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</si>
  <si>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</si>
  <si>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</si>
  <si>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</si>
  <si>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</si>
  <si>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</si>
  <si>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</si>
  <si>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</si>
  <si>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</si>
  <si>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</si>
  <si>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</si>
  <si>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</si>
  <si>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</si>
  <si>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</si>
  <si>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</si>
  <si>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</si>
  <si>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</si>
  <si>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</si>
  <si>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</si>
  <si>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</si>
  <si>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</si>
  <si>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</si>
  <si>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</si>
  <si>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</si>
  <si>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</si>
  <si>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</si>
  <si>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</si>
  <si>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</si>
  <si>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</si>
  <si>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</si>
  <si>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</si>
  <si>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</si>
  <si>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</si>
  <si>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</si>
  <si>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</si>
  <si>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</si>
  <si>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</si>
  <si>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</si>
  <si>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</si>
  <si>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</si>
  <si>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</si>
  <si>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</si>
  <si>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</si>
  <si>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</si>
  <si>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</si>
  <si>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</si>
  <si>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</si>
  <si>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</si>
  <si>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</si>
  <si>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</si>
  <si>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</si>
  <si>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</si>
  <si>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</si>
  <si>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</si>
  <si>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</si>
  <si>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</si>
  <si>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</si>
  <si>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</si>
  <si>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</si>
  <si>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</si>
  <si>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</si>
  <si>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</si>
  <si>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</si>
  <si>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</si>
  <si>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</si>
  <si>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</si>
  <si>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</si>
  <si>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</si>
  <si>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</si>
  <si>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</si>
  <si>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</si>
  <si>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</si>
  <si>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</si>
  <si>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</si>
  <si>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</si>
  <si>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</si>
  <si>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</si>
  <si>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</si>
  <si>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</si>
  <si>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</si>
  <si>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</si>
  <si>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</si>
  <si>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</si>
  <si>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</si>
  <si>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</si>
  <si>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</si>
  <si>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</si>
  <si>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</si>
  <si>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</si>
  <si>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</si>
  <si>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</si>
  <si>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</si>
  <si>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</si>
  <si>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</si>
  <si>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</si>
  <si>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</si>
  <si>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</si>
  <si>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</si>
  <si>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</si>
  <si>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</si>
  <si>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</si>
  <si>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</si>
  <si>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</si>
  <si>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</si>
  <si>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</si>
  <si>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</si>
  <si>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</si>
  <si>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</si>
  <si>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</si>
  <si>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</si>
  <si>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</si>
  <si>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</si>
  <si>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</si>
  <si>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</si>
  <si>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</si>
  <si>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</si>
  <si>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</si>
  <si>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</si>
  <si>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</si>
  <si>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</si>
  <si>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</si>
  <si>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</si>
  <si>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</si>
  <si>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</si>
  <si>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</si>
  <si>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</si>
  <si>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</si>
  <si>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</si>
  <si>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</si>
  <si>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</si>
  <si>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</si>
  <si>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</si>
  <si>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</si>
  <si>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</si>
  <si>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</si>
  <si>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</si>
  <si>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</si>
  <si>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</si>
  <si>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</si>
  <si>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</si>
  <si>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</si>
  <si>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</si>
  <si>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</si>
  <si>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</si>
  <si>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</si>
  <si>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</si>
  <si>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</si>
  <si>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</si>
  <si>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</si>
  <si>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</si>
  <si>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</si>
  <si>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</si>
  <si>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</si>
  <si>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</si>
  <si>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</si>
  <si>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</si>
  <si>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</si>
  <si>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</si>
  <si>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</si>
  <si>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</si>
  <si>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</si>
  <si>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</si>
  <si>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</si>
  <si>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</si>
  <si>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</si>
  <si>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</si>
  <si>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</si>
  <si>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</si>
  <si>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</si>
  <si>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</si>
  <si>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</si>
  <si>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</si>
  <si>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</si>
  <si>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</si>
  <si>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</si>
  <si>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</si>
  <si>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</si>
  <si>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</si>
  <si>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</si>
  <si>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</si>
  <si>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</si>
  <si>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</si>
  <si>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</si>
  <si>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</si>
  <si>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</si>
  <si>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</si>
  <si>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</si>
  <si>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</si>
  <si>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</si>
  <si>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</si>
  <si>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</si>
  <si>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</si>
  <si>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</si>
  <si>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</si>
  <si>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</si>
  <si>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</si>
  <si>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</si>
  <si>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</si>
  <si>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</si>
  <si>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</si>
  <si>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</si>
  <si>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</si>
  <si>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</si>
  <si>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</si>
  <si>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</si>
  <si>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</si>
  <si>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</si>
  <si>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</si>
  <si>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</si>
  <si>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</si>
  <si>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</si>
  <si>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</si>
  <si>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</si>
  <si>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</si>
  <si>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</si>
  <si>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</si>
  <si>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</si>
  <si>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</si>
  <si>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</si>
  <si>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</si>
  <si>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</si>
  <si>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</si>
  <si>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</si>
  <si>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</si>
  <si>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</si>
  <si>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</si>
  <si>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</si>
  <si>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</si>
  <si>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</si>
  <si>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</si>
  <si>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</si>
  <si>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</si>
  <si>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</si>
  <si>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</si>
  <si>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</si>
  <si>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</si>
  <si>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</si>
  <si>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</si>
  <si>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</si>
  <si>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</si>
  <si>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</si>
  <si>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</si>
  <si>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</si>
  <si>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</si>
  <si>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</si>
  <si>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</si>
  <si>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</si>
  <si>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</si>
  <si>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</si>
  <si>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</si>
  <si>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</si>
  <si>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</si>
  <si>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</si>
  <si>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</si>
  <si>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</si>
  <si>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</si>
  <si>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</si>
  <si>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</si>
  <si>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</si>
  <si>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</si>
  <si>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</si>
  <si>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</si>
  <si>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</si>
  <si>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</si>
  <si>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</si>
  <si>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</si>
  <si>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</si>
  <si>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</si>
  <si>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</si>
  <si>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</si>
  <si>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</si>
  <si>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</si>
  <si>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</si>
  <si>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</si>
  <si>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</si>
  <si>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</si>
  <si>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</si>
  <si>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</si>
  <si>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</si>
  <si>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</si>
  <si>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</si>
  <si>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</si>
  <si>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</si>
  <si>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</si>
  <si>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</si>
  <si>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</si>
  <si>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</si>
  <si>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</si>
  <si>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</si>
  <si>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</si>
  <si>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</si>
  <si>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</si>
  <si>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</si>
  <si>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</si>
  <si>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</si>
  <si>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</si>
  <si>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</si>
  <si>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</si>
  <si>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</si>
  <si>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</si>
  <si>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</si>
  <si>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</si>
  <si>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</si>
  <si>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</si>
  <si>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</si>
  <si>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</si>
  <si>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</si>
  <si>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</si>
  <si>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</si>
  <si>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</si>
  <si>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</si>
  <si>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</si>
  <si>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</si>
  <si>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</si>
  <si>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</si>
  <si>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</si>
  <si>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</si>
  <si>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</si>
  <si>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</si>
  <si>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</si>
  <si>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</si>
  <si>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</si>
  <si>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</si>
  <si>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</si>
  <si>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</si>
  <si>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</si>
  <si>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</si>
  <si>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</si>
  <si>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</si>
  <si>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</si>
  <si>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</si>
  <si>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</si>
  <si>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</si>
  <si>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</si>
  <si>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</si>
  <si>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</si>
  <si>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</si>
  <si>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</si>
  <si>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</si>
  <si>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</si>
  <si>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</si>
  <si>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</si>
  <si>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</si>
  <si>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</si>
  <si>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</si>
  <si>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</si>
  <si>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</si>
  <si>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</si>
  <si>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</si>
  <si>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</si>
  <si>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</si>
  <si>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</si>
  <si>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</si>
  <si>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</si>
  <si>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</si>
  <si>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</si>
  <si>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</si>
  <si>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</si>
  <si>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</si>
  <si>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</si>
  <si>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</si>
  <si>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</si>
  <si>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</si>
  <si>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</si>
  <si>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</si>
  <si>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</si>
  <si>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</si>
  <si>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</si>
  <si>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</si>
  <si>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</si>
  <si>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</si>
  <si>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</si>
  <si>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</si>
  <si>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</si>
  <si>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</si>
  <si>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</si>
  <si>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</si>
  <si>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</si>
  <si>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</si>
  <si>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</si>
  <si>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</si>
  <si>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</si>
  <si>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</si>
  <si>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</si>
  <si>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</si>
  <si>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</si>
  <si>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</si>
  <si>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</si>
  <si>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</si>
  <si>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</si>
  <si>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</si>
  <si>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</si>
  <si>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</si>
  <si>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</si>
  <si>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</si>
  <si>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</si>
  <si>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</si>
  <si>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</si>
  <si>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</si>
  <si>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</si>
  <si>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</si>
  <si>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</si>
  <si>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</si>
  <si>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</si>
  <si>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</si>
  <si>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</si>
  <si>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</si>
  <si>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</si>
  <si>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</si>
  <si>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</si>
  <si>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</si>
  <si>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</si>
  <si>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</si>
  <si>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</si>
  <si>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</si>
  <si>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</si>
  <si>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</si>
  <si>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</si>
  <si>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</si>
  <si>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</si>
  <si>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</si>
  <si>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</si>
  <si>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</si>
  <si>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</si>
  <si>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</si>
  <si>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</si>
  <si>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</si>
  <si>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</si>
  <si>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</si>
  <si>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</si>
  <si>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</si>
  <si>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</si>
  <si>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</si>
  <si>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</si>
  <si>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</si>
  <si>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</si>
  <si>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</si>
  <si>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</si>
  <si>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</si>
  <si>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</si>
  <si>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</si>
  <si>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</si>
  <si>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</si>
  <si>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</si>
  <si>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</si>
  <si>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</si>
  <si>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</si>
  <si>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</si>
  <si>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</si>
  <si>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</si>
  <si>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</si>
  <si>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</si>
  <si>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</si>
  <si>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</si>
  <si>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</si>
  <si>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</si>
  <si>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</si>
  <si>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</si>
  <si>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</si>
  <si>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</si>
  <si>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</si>
  <si>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</si>
  <si>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</si>
  <si>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</si>
  <si>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</si>
  <si>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</si>
  <si>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</si>
  <si>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</si>
  <si>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</si>
  <si>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</si>
  <si>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</si>
  <si>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</si>
  <si>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</si>
  <si>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</si>
  <si>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</si>
  <si>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</si>
  <si>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</si>
  <si>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</si>
  <si>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</si>
  <si>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</si>
  <si>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</si>
  <si>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</si>
  <si>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</si>
  <si>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</si>
  <si>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</si>
  <si>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</si>
  <si>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</si>
  <si>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</si>
  <si>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</si>
  <si>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</si>
  <si>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</si>
  <si>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</si>
  <si>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</si>
  <si>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</si>
  <si>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</si>
  <si>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</si>
  <si>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</si>
  <si>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</si>
  <si>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</si>
  <si>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</si>
  <si>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</si>
  <si>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</si>
  <si>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</si>
  <si>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</si>
  <si>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</si>
  <si>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</si>
  <si>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</si>
  <si>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</si>
  <si>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</si>
  <si>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</si>
  <si>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</si>
  <si>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</si>
  <si>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</si>
  <si>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</si>
  <si>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</si>
  <si>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</si>
  <si>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</si>
  <si>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</si>
  <si>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</si>
  <si>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</si>
  <si>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</si>
  <si>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</si>
  <si>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</si>
  <si>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</si>
  <si>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</si>
  <si>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</si>
  <si>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</si>
  <si>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</si>
  <si>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</si>
  <si>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</si>
  <si>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</si>
  <si>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</si>
  <si>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</si>
  <si>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</si>
  <si>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</si>
  <si>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</si>
  <si>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</si>
  <si>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</si>
  <si>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</si>
  <si>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</si>
  <si>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</si>
  <si>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</si>
  <si>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</si>
  <si>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</si>
  <si>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</si>
  <si>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</si>
  <si>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</si>
  <si>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</si>
  <si>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</si>
  <si>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</si>
  <si>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</si>
  <si>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</si>
  <si>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</si>
  <si>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</si>
  <si>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</si>
  <si>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</si>
  <si>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</si>
  <si>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</si>
  <si>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</si>
  <si>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</si>
  <si>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</si>
  <si>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</si>
  <si>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</si>
  <si>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</si>
  <si>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</si>
  <si>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</si>
  <si>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</si>
  <si>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</si>
  <si>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</si>
  <si>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</si>
  <si>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</si>
  <si>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</si>
  <si>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</si>
  <si>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</si>
  <si>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</si>
  <si>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</si>
  <si>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</si>
  <si>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</si>
  <si>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</si>
  <si>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</si>
  <si>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</si>
  <si>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</si>
  <si>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</si>
  <si>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</si>
  <si>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</si>
  <si>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</si>
  <si>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</si>
  <si>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</si>
  <si>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</si>
  <si>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</si>
  <si>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</si>
  <si>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</si>
  <si>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</si>
  <si>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</si>
  <si>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</si>
  <si>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</si>
  <si>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</si>
  <si>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</si>
  <si>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</si>
  <si>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</si>
  <si>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</si>
  <si>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</si>
  <si>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</si>
  <si>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</si>
  <si>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</si>
  <si>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</si>
  <si>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</si>
  <si>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</si>
  <si>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</si>
  <si>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</si>
  <si>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</si>
  <si>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</si>
  <si>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</si>
  <si>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</si>
  <si>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</si>
  <si>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</si>
  <si>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</si>
  <si>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</si>
  <si>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</si>
  <si>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</si>
  <si>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</si>
  <si>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</si>
  <si>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</si>
  <si>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</si>
  <si>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</si>
  <si>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</si>
  <si>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</si>
  <si>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</si>
  <si>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</si>
  <si>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</si>
  <si>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</si>
  <si>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</si>
  <si>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</si>
  <si>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</si>
  <si>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</si>
  <si>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</si>
  <si>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</si>
  <si>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</si>
  <si>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</si>
  <si>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</si>
  <si>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</si>
  <si>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</si>
  <si>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</si>
  <si>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</si>
  <si>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</si>
  <si>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</si>
  <si>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</si>
  <si>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</si>
  <si>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</si>
  <si>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</si>
  <si>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</si>
  <si>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</si>
  <si>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</si>
  <si>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</si>
  <si>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</si>
  <si>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</si>
  <si>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</si>
  <si>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</si>
  <si>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</si>
  <si>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</si>
  <si>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</si>
  <si>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</si>
  <si>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</si>
  <si>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</si>
  <si>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</si>
  <si>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</si>
  <si>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</si>
  <si>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</si>
  <si>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</si>
  <si>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</si>
  <si>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</si>
  <si>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</si>
  <si>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</si>
  <si>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</si>
  <si>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</si>
  <si>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</si>
  <si>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</si>
  <si>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</si>
  <si>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</si>
  <si>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</si>
  <si>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</si>
  <si>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</si>
  <si>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</si>
  <si>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</si>
  <si>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</si>
  <si>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</si>
  <si>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</si>
  <si>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</si>
  <si>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</si>
  <si>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</si>
  <si>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</si>
  <si>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</si>
  <si>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</si>
  <si>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</si>
  <si>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</si>
  <si>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</si>
  <si>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</si>
  <si>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</si>
  <si>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</si>
  <si>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</si>
  <si>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</si>
  <si>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</si>
  <si>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</si>
  <si>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</si>
  <si>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</si>
  <si>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</si>
  <si>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</si>
  <si>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</si>
  <si>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</si>
  <si>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</si>
  <si>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</si>
  <si>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</si>
  <si>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</si>
  <si>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</si>
  <si>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</si>
  <si>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</si>
  <si>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</si>
  <si>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</si>
  <si>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</si>
  <si>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</si>
  <si>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</si>
  <si>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</si>
  <si>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</si>
  <si>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</si>
  <si>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</si>
  <si>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</si>
  <si>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</si>
  <si>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</si>
  <si>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</si>
  <si>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</si>
  <si>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</si>
  <si>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</si>
  <si>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</si>
  <si>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</si>
  <si>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</si>
  <si>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</si>
  <si>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</si>
  <si>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</si>
  <si>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</si>
  <si>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</si>
  <si>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</si>
  <si>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</si>
  <si>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</si>
  <si>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</si>
  <si>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</si>
  <si>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</si>
  <si>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</si>
  <si>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</si>
  <si>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</si>
  <si>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</si>
  <si>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</si>
  <si>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</si>
  <si>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</si>
  <si>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</si>
  <si>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</si>
  <si>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</si>
  <si>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</si>
  <si>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</si>
  <si>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</si>
  <si>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</si>
  <si>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</si>
  <si>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</si>
  <si>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</si>
  <si>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</si>
  <si>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</si>
  <si>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</si>
  <si>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</si>
  <si>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</si>
  <si>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</si>
  <si>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</si>
  <si>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</si>
  <si>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</si>
  <si>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</si>
  <si>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</si>
  <si>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</si>
  <si>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</si>
  <si>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</si>
  <si>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</si>
  <si>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</si>
  <si>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</si>
  <si>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</si>
  <si>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</si>
  <si>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</si>
  <si>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</si>
  <si>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</si>
  <si>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</si>
  <si>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</si>
  <si>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</si>
  <si>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</si>
  <si>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</si>
  <si>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</si>
  <si>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</si>
  <si>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</si>
  <si>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</si>
  <si>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</si>
  <si>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</si>
  <si>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</si>
  <si>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</si>
  <si>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</si>
  <si>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</si>
  <si>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</si>
  <si>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</si>
  <si>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</si>
  <si>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</si>
  <si>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</si>
  <si>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</si>
  <si>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</si>
  <si>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</si>
  <si>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</si>
  <si>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</si>
  <si>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</si>
  <si>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</si>
  <si>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</si>
  <si>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</si>
  <si>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</si>
  <si>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</si>
  <si>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</si>
  <si>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</si>
  <si>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</si>
  <si>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</si>
  <si>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</si>
  <si>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</si>
  <si>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</si>
  <si>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</si>
  <si>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</si>
  <si>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</si>
  <si>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</si>
  <si>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</si>
  <si>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</si>
  <si>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</si>
  <si>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</si>
  <si>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</si>
  <si>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</si>
  <si>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</si>
  <si>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</si>
  <si>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</si>
  <si>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</si>
  <si>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</si>
  <si>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</si>
  <si>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</si>
  <si>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</si>
  <si>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</si>
  <si>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</si>
  <si>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</si>
  <si>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</si>
  <si>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</si>
  <si>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</si>
  <si>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</si>
  <si>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</si>
  <si>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</si>
  <si>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</si>
  <si>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</si>
  <si>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</si>
  <si>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</si>
  <si>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</si>
  <si>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</si>
  <si>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</si>
  <si>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</si>
  <si>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</si>
  <si>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</si>
  <si>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</si>
  <si>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</si>
  <si>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</si>
  <si>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</si>
  <si>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</si>
  <si>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</si>
  <si>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</si>
  <si>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</si>
  <si>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</si>
  <si>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</si>
  <si>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</si>
  <si>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</si>
  <si>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</si>
  <si>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</si>
  <si>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</si>
  <si>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</si>
  <si>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</si>
  <si>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</si>
  <si>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</si>
  <si>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</si>
  <si>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</si>
  <si>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</si>
  <si>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</si>
  <si>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</si>
  <si>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</si>
  <si>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</si>
  <si>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</si>
  <si>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</si>
  <si>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</si>
  <si>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</si>
  <si>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</si>
  <si>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</si>
  <si>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</si>
  <si>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</si>
  <si>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</si>
  <si>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</si>
  <si>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</si>
  <si>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</si>
  <si>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</si>
  <si>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</si>
  <si>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</si>
  <si>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</si>
  <si>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</si>
  <si>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</si>
  <si>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</si>
  <si>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</si>
  <si>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</si>
  <si>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</si>
  <si>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</si>
  <si>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</si>
  <si>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</si>
  <si>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</si>
  <si>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</si>
  <si>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</si>
  <si>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</si>
  <si>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</si>
  <si>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</si>
  <si>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</si>
  <si>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</si>
  <si>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</si>
  <si>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</si>
  <si>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</si>
  <si>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</si>
  <si>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</si>
  <si>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</si>
  <si>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</si>
  <si>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</si>
  <si>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</si>
  <si>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</si>
  <si>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</si>
  <si>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</si>
  <si>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</si>
  <si>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</si>
  <si>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</si>
  <si>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</si>
  <si>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</si>
  <si>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</si>
  <si>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</si>
  <si>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</si>
  <si>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</si>
  <si>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</si>
  <si>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</si>
  <si>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</si>
  <si>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</si>
  <si>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</si>
  <si>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</si>
  <si>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</si>
  <si>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</si>
  <si>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</si>
  <si>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</si>
  <si>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</si>
  <si>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</si>
  <si>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</si>
  <si>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</si>
  <si>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</si>
  <si>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</si>
  <si>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</si>
  <si>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</si>
  <si>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</si>
  <si>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</si>
  <si>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</si>
  <si>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</si>
  <si>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</si>
  <si>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</si>
  <si>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</si>
  <si>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</si>
  <si>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</si>
  <si>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</si>
  <si>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</si>
  <si>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</si>
  <si>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</si>
  <si>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</si>
  <si>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</si>
  <si>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</si>
  <si>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</si>
  <si>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</si>
  <si>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</si>
  <si>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</si>
  <si>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</si>
  <si>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</si>
  <si>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</si>
  <si>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</si>
  <si>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</si>
  <si>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</si>
  <si>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</si>
  <si>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</si>
  <si>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</si>
  <si>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</si>
  <si>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</si>
  <si>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</si>
  <si>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</si>
  <si>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</si>
  <si>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</si>
  <si>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</si>
  <si>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</si>
  <si>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</si>
  <si>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</si>
  <si>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</si>
  <si>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</si>
  <si>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</si>
  <si>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</si>
  <si>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</si>
  <si>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</si>
  <si>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</si>
  <si>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</si>
  <si>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</si>
  <si>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</si>
  <si>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</si>
  <si>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</si>
  <si>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</si>
  <si>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</si>
  <si>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</si>
  <si>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</si>
  <si>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</si>
  <si>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</si>
  <si>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</si>
  <si>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</si>
  <si>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</si>
  <si>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</si>
  <si>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</si>
  <si>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</si>
  <si>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</si>
  <si>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</si>
  <si>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</si>
  <si>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</si>
  <si>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</si>
  <si>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</si>
  <si>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</si>
  <si>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</si>
  <si>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</si>
  <si>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</si>
  <si>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</si>
  <si>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</si>
  <si>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</si>
  <si>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</si>
  <si>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</si>
  <si>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</si>
  <si>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</si>
  <si>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</si>
  <si>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</si>
  <si>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</si>
  <si>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</si>
  <si>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</si>
  <si>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</si>
  <si>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</si>
  <si>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</si>
  <si>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</si>
  <si>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</si>
  <si>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</si>
  <si>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</si>
  <si>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</si>
  <si>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</si>
  <si>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</si>
  <si>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</si>
  <si>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</si>
  <si>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</si>
  <si>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</si>
  <si>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</si>
  <si>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</si>
  <si>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</si>
  <si>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</si>
  <si>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</si>
  <si>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</si>
  <si>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</si>
  <si>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</si>
  <si>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</si>
  <si>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</si>
  <si>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</si>
  <si>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</si>
  <si>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</si>
  <si>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</si>
  <si>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</si>
  <si>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</si>
  <si>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</si>
  <si>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</si>
  <si>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</si>
  <si>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</si>
  <si>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</si>
  <si>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</si>
  <si>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</si>
  <si>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</si>
  <si>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</si>
  <si>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</si>
  <si>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</si>
  <si>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</si>
  <si>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</si>
  <si>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</si>
  <si>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</si>
  <si>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</si>
  <si>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</si>
  <si>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</si>
  <si>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</si>
  <si>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</si>
  <si>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</si>
  <si>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</si>
  <si>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</si>
  <si>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</si>
  <si>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</si>
  <si>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</si>
  <si>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</si>
  <si>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</si>
  <si>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</si>
  <si>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</si>
  <si>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</si>
  <si>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</si>
  <si>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</si>
  <si>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</si>
  <si>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</si>
  <si>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</si>
  <si>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</si>
  <si>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</si>
  <si>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</si>
  <si>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</si>
  <si>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</si>
  <si>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</si>
  <si>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</si>
  <si>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</si>
  <si>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</si>
  <si>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</si>
  <si>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</si>
  <si>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</si>
  <si>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</si>
  <si>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</si>
  <si>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</si>
  <si>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</si>
  <si>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</si>
  <si>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</si>
  <si>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</si>
  <si>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</si>
  <si>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</si>
  <si>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</si>
  <si>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</si>
  <si>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</si>
  <si>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</si>
  <si>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</si>
  <si>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</si>
  <si>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</si>
  <si>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</si>
  <si>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</si>
  <si>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</si>
  <si>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</si>
  <si>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</si>
  <si>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</si>
  <si>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</si>
  <si>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</si>
  <si>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</si>
  <si>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</si>
  <si>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</si>
  <si>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</si>
  <si>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</si>
  <si>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</si>
  <si>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</si>
  <si>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</si>
  <si>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</si>
  <si>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</si>
  <si>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</si>
  <si>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</si>
  <si>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</si>
  <si>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</si>
  <si>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</si>
  <si>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</si>
  <si>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</si>
  <si>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</si>
  <si>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</si>
  <si>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</si>
  <si>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</si>
  <si>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</si>
  <si>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</si>
  <si>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</si>
  <si>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</si>
  <si>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</si>
  <si>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</si>
  <si>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</si>
  <si>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</si>
  <si>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</si>
  <si>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</si>
  <si>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</si>
  <si>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</si>
  <si>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</si>
  <si>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</si>
  <si>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</si>
  <si>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</si>
  <si>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</si>
  <si>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</si>
  <si>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</si>
  <si>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</si>
  <si>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</si>
  <si>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</si>
  <si>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</si>
  <si>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</si>
  <si>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</si>
  <si>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</si>
  <si>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</si>
  <si>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</si>
  <si>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</si>
  <si>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</si>
  <si>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</si>
  <si>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</si>
  <si>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</si>
  <si>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</si>
  <si>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</si>
  <si>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</si>
  <si>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</si>
  <si>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</si>
  <si>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</si>
  <si>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</si>
  <si>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</si>
  <si>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</si>
  <si>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</si>
  <si>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</si>
  <si>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</si>
  <si>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</si>
  <si>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</si>
  <si>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</si>
  <si>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</si>
  <si>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</si>
  <si>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</si>
  <si>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</si>
  <si>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</si>
  <si>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</si>
  <si>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</si>
  <si>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</si>
  <si>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</si>
  <si>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</si>
  <si>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</si>
  <si>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</si>
  <si>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</si>
  <si>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</si>
  <si>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</si>
  <si>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</si>
  <si>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</si>
  <si>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</si>
  <si>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</si>
  <si>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</si>
  <si>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</si>
  <si>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</si>
  <si>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</si>
  <si>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</si>
  <si>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</si>
  <si>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</si>
  <si>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</si>
  <si>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</si>
  <si>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</si>
  <si>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</si>
  <si>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</si>
  <si>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</si>
  <si>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</si>
  <si>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</si>
  <si>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</si>
  <si>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</si>
  <si>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</si>
  <si>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</si>
  <si>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</si>
  <si>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</si>
  <si>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</si>
  <si>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</si>
  <si>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</si>
  <si>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</si>
  <si>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</si>
  <si>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</si>
  <si>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</si>
  <si>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</si>
  <si>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</si>
  <si>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</si>
  <si>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</si>
  <si>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</si>
  <si>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</si>
  <si>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</si>
  <si>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</si>
  <si>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</si>
  <si>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</si>
  <si>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</si>
  <si>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</si>
  <si>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</si>
  <si>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</si>
  <si>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</si>
  <si>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</si>
  <si>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</si>
  <si>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</si>
  <si>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</si>
  <si>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</si>
  <si>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</si>
  <si>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</si>
  <si>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</si>
  <si>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</si>
  <si>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</si>
  <si>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</si>
  <si>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</si>
  <si>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</si>
  <si>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</si>
  <si>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</si>
  <si>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</si>
  <si>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</si>
  <si>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</si>
  <si>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</si>
  <si>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</si>
  <si>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</si>
  <si>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</si>
  <si>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</si>
  <si>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</si>
  <si>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</si>
  <si>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</si>
  <si>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</si>
  <si>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</si>
  <si>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</si>
  <si>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</si>
  <si>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</si>
  <si>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</si>
  <si>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</si>
  <si>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</si>
  <si>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</si>
  <si>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</si>
  <si>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</si>
  <si>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</si>
  <si>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</si>
  <si>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</si>
  <si>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</si>
  <si>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</si>
  <si>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</si>
  <si>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</si>
  <si>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</si>
  <si>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</si>
  <si>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</si>
  <si>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</si>
  <si>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</si>
  <si>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</si>
  <si>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</si>
  <si>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</si>
  <si>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</si>
  <si>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</si>
  <si>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</si>
  <si>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</si>
  <si>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</si>
  <si>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</si>
  <si>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</si>
  <si>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</si>
  <si>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</si>
  <si>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</si>
  <si>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</si>
  <si>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</si>
  <si>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</si>
  <si>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</si>
  <si>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</si>
  <si>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</si>
  <si>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</si>
  <si>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</si>
  <si>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</si>
  <si>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</si>
  <si>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</si>
  <si>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</si>
  <si>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</si>
  <si>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</si>
  <si>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</si>
  <si>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</si>
  <si>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</si>
  <si>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</si>
  <si>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</si>
  <si>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</si>
  <si>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</si>
  <si>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</si>
  <si>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</si>
  <si>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</si>
  <si>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</si>
  <si>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</si>
  <si>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</si>
  <si>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</si>
  <si>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</si>
  <si>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</si>
  <si>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</si>
  <si>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</si>
  <si>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</si>
  <si>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</si>
  <si>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</si>
  <si>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</si>
  <si>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</si>
  <si>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</si>
  <si>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</si>
  <si>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</si>
  <si>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</si>
  <si>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</si>
  <si>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</si>
  <si>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</si>
  <si>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</si>
  <si>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</si>
  <si>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</si>
  <si>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</si>
  <si>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</si>
  <si>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</si>
  <si>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</si>
  <si>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</si>
  <si>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</si>
  <si>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</si>
  <si>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</si>
  <si>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</si>
  <si>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</si>
  <si>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</si>
  <si>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</si>
  <si>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</si>
  <si>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</si>
  <si>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</si>
  <si>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</si>
  <si>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</si>
  <si>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</si>
  <si>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</si>
  <si>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</si>
  <si>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</si>
  <si>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</si>
  <si>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</si>
  <si>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</si>
  <si>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</si>
  <si>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</si>
  <si>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</si>
  <si>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</si>
  <si>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</si>
  <si>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</si>
  <si>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</si>
  <si>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</si>
  <si>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</si>
  <si>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</si>
  <si>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</si>
  <si>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</si>
  <si>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</si>
  <si>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</si>
  <si>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</si>
  <si>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</si>
  <si>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</si>
  <si>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</si>
  <si>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</si>
  <si>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</si>
  <si>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</si>
  <si>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</si>
  <si>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</si>
  <si>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</si>
  <si>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</si>
  <si>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</si>
  <si>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</si>
  <si>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</si>
  <si>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</si>
  <si>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</si>
  <si>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</si>
  <si>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</si>
  <si>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</si>
  <si>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</si>
  <si>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</si>
  <si>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</si>
  <si>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</si>
  <si>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</si>
  <si>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</si>
  <si>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</si>
  <si>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</si>
  <si>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</si>
  <si>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</si>
  <si>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</si>
  <si>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</si>
  <si>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</si>
  <si>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</si>
  <si>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</si>
  <si>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</si>
  <si>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</si>
  <si>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</si>
  <si>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</si>
  <si>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</si>
  <si>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</si>
  <si>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</si>
  <si>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</si>
  <si>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</si>
  <si>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</si>
  <si>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</si>
  <si>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</si>
  <si>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</si>
  <si>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</si>
  <si>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</si>
  <si>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</si>
  <si>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</si>
  <si>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</si>
  <si>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</si>
  <si>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</si>
  <si>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</si>
  <si>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</si>
  <si>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</si>
  <si>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</si>
  <si>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</si>
  <si>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</si>
  <si>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</si>
  <si>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</si>
  <si>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</si>
  <si>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</si>
  <si>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</si>
  <si>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</si>
  <si>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</si>
  <si>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</si>
  <si>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</si>
  <si>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</si>
  <si>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</si>
  <si>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</si>
  <si>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</si>
  <si>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</si>
  <si>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</si>
  <si>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</si>
  <si>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</si>
  <si>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</si>
  <si>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</si>
  <si>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</si>
  <si>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</si>
  <si>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</si>
  <si>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</si>
  <si>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</si>
  <si>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</si>
  <si>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</si>
  <si>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</si>
  <si>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</si>
  <si>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</si>
  <si>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</si>
  <si>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</si>
  <si>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</si>
  <si>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</si>
  <si>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</si>
  <si>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</si>
  <si>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</si>
  <si>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</si>
  <si>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</si>
  <si>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</si>
  <si>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</si>
  <si>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</si>
  <si>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</si>
  <si>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</si>
  <si>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</si>
  <si>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</si>
  <si>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</si>
  <si>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</si>
  <si>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</si>
  <si>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</si>
  <si>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</si>
  <si>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</si>
  <si>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</si>
  <si>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</si>
  <si>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</si>
  <si>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</si>
  <si>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</si>
  <si>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</si>
  <si>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</si>
  <si>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</si>
  <si>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</si>
  <si>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</si>
  <si>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</si>
  <si>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</si>
  <si>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</si>
  <si>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</si>
  <si>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</si>
  <si>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</si>
  <si>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</si>
  <si>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</si>
  <si>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</si>
  <si>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</si>
  <si>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</si>
  <si>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</si>
  <si>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</si>
  <si>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</si>
  <si>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</si>
  <si>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</si>
  <si>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</si>
  <si>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</si>
  <si>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</si>
  <si>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</si>
  <si>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</si>
  <si>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</si>
  <si>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</si>
  <si>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</si>
  <si>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</si>
  <si>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</si>
  <si>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</si>
  <si>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</si>
  <si>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</si>
  <si>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</si>
  <si>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</si>
  <si>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</si>
  <si>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</si>
  <si>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</si>
  <si>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</si>
  <si>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</si>
  <si>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</si>
  <si>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</si>
  <si>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</si>
  <si>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</si>
  <si>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</si>
  <si>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</si>
  <si>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</si>
  <si>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</si>
  <si>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</si>
  <si>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</si>
  <si>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</si>
  <si>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</si>
  <si>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</si>
  <si>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</si>
  <si>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</si>
  <si>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</si>
  <si>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</si>
  <si>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</si>
  <si>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</si>
  <si>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</si>
  <si>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</si>
  <si>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</si>
  <si>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</si>
  <si>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</si>
  <si>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</si>
  <si>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</si>
  <si>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</si>
  <si>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</si>
  <si>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</si>
  <si>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</si>
  <si>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</si>
  <si>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</si>
  <si>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</si>
  <si>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</si>
  <si>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</si>
  <si>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</si>
  <si>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</si>
  <si>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</si>
  <si>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</si>
  <si>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</si>
  <si>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</si>
  <si>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</si>
  <si>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</si>
  <si>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</si>
  <si>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</si>
  <si>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</si>
  <si>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</si>
  <si>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</si>
  <si>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</si>
  <si>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</si>
  <si>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</si>
  <si>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</si>
  <si>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</si>
  <si>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</si>
  <si>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</si>
  <si>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</si>
  <si>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</si>
  <si>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</si>
  <si>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</si>
  <si>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</si>
  <si>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</si>
  <si>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</si>
  <si>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</si>
  <si>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</si>
  <si>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</si>
  <si>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</si>
  <si>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</si>
  <si>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</si>
  <si>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</si>
  <si>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</si>
  <si>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</si>
  <si>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</si>
  <si>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</si>
  <si>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</si>
  <si>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</si>
  <si>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</si>
  <si>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</si>
  <si>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</si>
  <si>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</si>
  <si>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</si>
  <si>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</si>
  <si>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</si>
  <si>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</si>
  <si>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</si>
  <si>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</si>
  <si>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</si>
  <si>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</si>
  <si>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</si>
  <si>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</si>
  <si>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</si>
  <si>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</si>
  <si>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</si>
  <si>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</si>
  <si>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</si>
  <si>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</si>
  <si>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</si>
  <si>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</si>
  <si>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</si>
  <si>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</si>
  <si>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</si>
  <si>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</si>
  <si>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</si>
  <si>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</si>
  <si>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</si>
  <si>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</si>
  <si>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</si>
  <si>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</si>
  <si>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</si>
  <si>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</si>
  <si>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</si>
  <si>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</si>
  <si>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</si>
  <si>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</si>
  <si>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</si>
  <si>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</si>
  <si>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</si>
  <si>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</si>
  <si>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</si>
  <si>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</si>
  <si>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</si>
  <si>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</si>
  <si>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</si>
  <si>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</si>
  <si>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</si>
  <si>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</si>
  <si>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</si>
  <si>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</si>
  <si>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</si>
  <si>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</si>
  <si>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</si>
  <si>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</si>
  <si>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</si>
  <si>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</si>
  <si>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</si>
  <si>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</si>
  <si>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</si>
  <si>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</si>
  <si>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</si>
  <si>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</si>
  <si>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</si>
  <si>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</si>
  <si>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</si>
  <si>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</si>
  <si>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</si>
  <si>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</si>
  <si>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</si>
  <si>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</si>
  <si>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</si>
  <si>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</si>
  <si>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</si>
  <si>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</si>
  <si>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</si>
  <si>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</si>
  <si>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</si>
  <si>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</si>
  <si>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</si>
  <si>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</si>
  <si>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</si>
  <si>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</si>
  <si>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</si>
  <si>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</si>
  <si>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</si>
  <si>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</si>
  <si>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</si>
  <si>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</si>
  <si>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</si>
  <si>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</si>
  <si>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</si>
  <si>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</si>
  <si>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</si>
  <si>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</si>
  <si>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</si>
  <si>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</si>
  <si>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</si>
  <si>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</si>
  <si>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</si>
  <si>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</si>
  <si>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</si>
  <si>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</si>
  <si>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</si>
  <si>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</si>
  <si>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</si>
  <si>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</si>
  <si>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</si>
  <si>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</si>
  <si>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</si>
  <si>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</si>
  <si>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</si>
  <si>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</si>
  <si>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</si>
  <si>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</si>
  <si>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</si>
  <si>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</si>
  <si>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</si>
  <si>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</si>
  <si>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</si>
  <si>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</si>
  <si>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</si>
  <si>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</si>
  <si>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</si>
  <si>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</si>
  <si>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</si>
  <si>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</si>
  <si>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</si>
  <si>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</si>
  <si>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</si>
  <si>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</si>
  <si>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</si>
  <si>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</si>
  <si>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</si>
  <si>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</si>
  <si>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</si>
  <si>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</si>
  <si>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</si>
  <si>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</si>
  <si>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</si>
  <si>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</si>
  <si>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</si>
  <si>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</si>
  <si>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</si>
  <si>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</si>
  <si>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</si>
  <si>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</si>
  <si>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</si>
  <si>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</si>
  <si>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</si>
  <si>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</si>
  <si>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</si>
  <si>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</si>
  <si>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</si>
  <si>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</si>
  <si>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</si>
  <si>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</si>
  <si>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</si>
  <si>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</si>
  <si>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</si>
  <si>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</si>
  <si>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</si>
  <si>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</si>
  <si>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</si>
  <si>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</si>
  <si>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</si>
  <si>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</si>
  <si>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</si>
  <si>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</si>
  <si>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</si>
  <si>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</si>
  <si>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</si>
  <si>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</si>
  <si>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</si>
  <si>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</si>
  <si>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</si>
  <si>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</si>
  <si>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</si>
  <si>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</si>
  <si>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</si>
  <si>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</si>
  <si>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</si>
  <si>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</si>
  <si>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</si>
  <si>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</si>
  <si>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</si>
  <si>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</si>
  <si>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</si>
  <si>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</si>
  <si>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</si>
  <si>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</si>
  <si>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</si>
  <si>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</si>
  <si>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</si>
  <si>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</si>
  <si>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</si>
  <si>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</si>
  <si>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</si>
  <si>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</si>
  <si>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</si>
  <si>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</si>
  <si>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</si>
  <si>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</si>
  <si>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</si>
  <si>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</si>
  <si>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</si>
  <si>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</si>
  <si>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</si>
  <si>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</si>
  <si>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</si>
  <si>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</si>
  <si>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</si>
  <si>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</si>
  <si>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</si>
  <si>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</si>
  <si>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</si>
  <si>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</si>
  <si>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</si>
  <si>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</si>
  <si>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</si>
  <si>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</si>
  <si>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</si>
  <si>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</si>
  <si>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</si>
  <si>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</si>
  <si>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</si>
  <si>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</si>
  <si>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</si>
  <si>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</si>
  <si>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</si>
  <si>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</si>
  <si>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</si>
  <si>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</si>
  <si>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</si>
  <si>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</si>
  <si>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</si>
  <si>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</si>
  <si>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</si>
  <si>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</si>
  <si>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</si>
  <si>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</si>
  <si>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</si>
  <si>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</si>
  <si>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</si>
  <si>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</si>
  <si>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</si>
  <si>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</si>
  <si>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</si>
  <si>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</si>
  <si>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</si>
  <si>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</si>
  <si>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</si>
  <si>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</si>
  <si>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</si>
  <si>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</si>
  <si>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</si>
  <si>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</si>
  <si>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</si>
  <si>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</si>
  <si>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</si>
  <si>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</si>
  <si>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</si>
  <si>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</si>
  <si>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</si>
  <si>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</si>
  <si>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</si>
  <si>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</si>
  <si>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</si>
  <si>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</si>
  <si>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</si>
  <si>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</si>
  <si>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</si>
  <si>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</si>
  <si>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</si>
  <si>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</si>
  <si>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</si>
  <si>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</si>
  <si>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</si>
  <si>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</si>
  <si>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</si>
  <si>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</si>
  <si>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</si>
  <si>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</si>
  <si>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</si>
  <si>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</si>
  <si>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</si>
  <si>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</si>
  <si>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</si>
  <si>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</si>
  <si>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</si>
  <si>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</si>
  <si>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</si>
  <si>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</si>
  <si>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</si>
  <si>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</si>
  <si>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</si>
  <si>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</si>
  <si>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</si>
  <si>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</si>
  <si>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</si>
  <si>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</si>
  <si>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</si>
  <si>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</si>
  <si>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</si>
  <si>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</si>
  <si>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</si>
  <si>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</si>
  <si>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</si>
  <si>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</si>
  <si>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</si>
  <si>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</si>
  <si>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</si>
  <si>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</si>
  <si>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</si>
  <si>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</si>
  <si>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</si>
  <si>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</si>
  <si>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</si>
  <si>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</si>
  <si>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</si>
  <si>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</si>
  <si>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</si>
  <si>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</si>
  <si>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</si>
  <si>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</si>
  <si>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</si>
  <si>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</si>
  <si>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</si>
  <si>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</si>
  <si>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</si>
  <si>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</si>
  <si>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</si>
  <si>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</si>
  <si>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</si>
  <si>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</si>
  <si>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</si>
  <si>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</si>
  <si>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</si>
  <si>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</si>
  <si>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</si>
  <si>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</si>
  <si>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</si>
  <si>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</si>
  <si>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</si>
  <si>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</si>
  <si>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</si>
  <si>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</si>
  <si>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</si>
  <si>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</si>
  <si>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</si>
  <si>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</si>
  <si>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</si>
  <si>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</si>
  <si>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</si>
  <si>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</si>
  <si>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</si>
  <si>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</si>
  <si>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</si>
  <si>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</si>
  <si>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</si>
  <si>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</si>
  <si>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</si>
  <si>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</si>
  <si>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</si>
  <si>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</si>
  <si>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</si>
  <si>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</si>
  <si>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</si>
  <si>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</si>
  <si>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</si>
  <si>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</si>
  <si>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</si>
  <si>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</si>
  <si>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</si>
  <si>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</si>
  <si>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</si>
  <si>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</si>
  <si>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</si>
  <si>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</si>
  <si>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</si>
  <si>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</si>
  <si>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</si>
  <si>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</si>
  <si>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</si>
  <si>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</si>
  <si>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</si>
  <si>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</si>
  <si>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</si>
  <si>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</si>
  <si>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</si>
  <si>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</si>
  <si>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</si>
  <si>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</si>
  <si>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</si>
  <si>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</si>
  <si>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</si>
  <si>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</si>
  <si>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</si>
  <si>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</si>
  <si>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</si>
  <si>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</si>
  <si>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</si>
  <si>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</si>
  <si>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</si>
  <si>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</si>
  <si>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</si>
  <si>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</si>
  <si>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</si>
  <si>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</si>
  <si>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</si>
  <si>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</si>
  <si>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</si>
  <si>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</si>
  <si>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</si>
  <si>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</si>
  <si>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</si>
  <si>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</si>
  <si>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</si>
  <si>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</si>
  <si>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</si>
  <si>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</si>
  <si>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</si>
  <si>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</si>
  <si>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</si>
  <si>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</si>
  <si>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</si>
  <si>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</si>
  <si>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</si>
  <si>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</si>
  <si>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</si>
  <si>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</si>
  <si>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</si>
  <si>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</si>
  <si>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</si>
  <si>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</si>
  <si>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</si>
  <si>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</si>
  <si>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</si>
  <si>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</si>
  <si>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</si>
  <si>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</si>
  <si>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</si>
  <si>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</si>
  <si>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</si>
  <si>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</si>
  <si>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</si>
  <si>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</si>
  <si>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</si>
  <si>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</si>
  <si>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</si>
  <si>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</si>
  <si>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</si>
  <si>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</si>
  <si>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</si>
  <si>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</si>
  <si>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</si>
  <si>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</si>
  <si>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</si>
  <si>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</si>
  <si>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</si>
  <si>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</si>
  <si>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</si>
  <si>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</si>
  <si>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</si>
  <si>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</si>
  <si>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</si>
  <si>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</si>
  <si>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</si>
  <si>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</si>
  <si>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</si>
  <si>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</si>
  <si>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</si>
  <si>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</si>
  <si>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</si>
  <si>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</si>
  <si>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</si>
  <si>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</si>
  <si>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</si>
  <si>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</si>
  <si>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</si>
  <si>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</si>
  <si>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</si>
  <si>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</si>
  <si>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</si>
  <si>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</si>
  <si>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</si>
  <si>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</si>
  <si>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</si>
  <si>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</si>
  <si>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</si>
  <si>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</si>
  <si>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</si>
  <si>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</si>
  <si>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</si>
  <si>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</si>
  <si>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</si>
  <si>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</si>
  <si>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</si>
  <si>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</si>
  <si>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</si>
  <si>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</si>
  <si>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</si>
  <si>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</si>
  <si>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</si>
  <si>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</si>
  <si>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</si>
  <si>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</si>
  <si>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</si>
  <si>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</si>
  <si>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</si>
  <si>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</si>
  <si>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</si>
  <si>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</si>
  <si>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</si>
  <si>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</si>
  <si>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</si>
  <si>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</si>
  <si>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</si>
  <si>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</si>
  <si>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</si>
  <si>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</si>
  <si>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</si>
  <si>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</si>
  <si>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</si>
  <si>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</si>
  <si>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</si>
  <si>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</si>
  <si>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</si>
  <si>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</si>
  <si>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</si>
  <si>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</si>
  <si>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</si>
  <si>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</si>
  <si>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</si>
  <si>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</si>
  <si>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</si>
  <si>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</si>
  <si>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</si>
  <si>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</si>
  <si>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</si>
  <si>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</si>
  <si>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</si>
  <si>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</si>
  <si>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</si>
  <si>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</si>
  <si>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</si>
  <si>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</si>
  <si>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</si>
  <si>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</si>
  <si>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</si>
  <si>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</si>
  <si>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</si>
  <si>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</si>
  <si>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</si>
  <si>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</si>
  <si>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</si>
  <si>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</si>
  <si>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</si>
  <si>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</si>
  <si>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</si>
  <si>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</si>
  <si>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</si>
  <si>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</si>
  <si>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</si>
  <si>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</si>
  <si>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</si>
  <si>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</si>
  <si>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</si>
  <si>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</si>
  <si>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</si>
  <si>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</si>
  <si>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</si>
  <si>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</si>
  <si>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</si>
  <si>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</si>
  <si>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</si>
  <si>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</si>
  <si>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</si>
  <si>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</si>
  <si>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</si>
  <si>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</si>
  <si>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</si>
  <si>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</si>
  <si>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</si>
  <si>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</si>
  <si>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</si>
  <si>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</si>
  <si>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</si>
  <si>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</si>
  <si>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</si>
  <si>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</si>
  <si>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</si>
  <si>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</si>
  <si>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</si>
  <si>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</si>
  <si>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</si>
  <si>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</si>
  <si>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</si>
  <si>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</si>
  <si>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</si>
  <si>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</si>
  <si>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</si>
  <si>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</si>
  <si>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</si>
  <si>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</si>
  <si>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</si>
  <si>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</si>
  <si>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</si>
  <si>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</si>
  <si>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</si>
  <si>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</si>
  <si>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</si>
  <si>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</si>
  <si>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</si>
  <si>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</si>
  <si>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</si>
  <si>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</si>
  <si>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</si>
  <si>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</si>
  <si>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</si>
  <si>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</si>
  <si>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</si>
  <si>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</si>
  <si>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</si>
  <si>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</si>
  <si>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</si>
  <si>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</si>
  <si>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</si>
  <si>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</si>
  <si>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</si>
  <si>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</si>
  <si>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</si>
  <si>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</si>
  <si>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</si>
  <si>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</si>
  <si>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</si>
  <si>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</si>
  <si>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</si>
  <si>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</si>
  <si>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</si>
  <si>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</si>
  <si>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</si>
  <si>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</si>
  <si>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</si>
  <si>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</si>
  <si>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</si>
  <si>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</si>
  <si>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</si>
  <si>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</si>
  <si>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</si>
  <si>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</si>
  <si>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</si>
  <si>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</si>
  <si>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</si>
  <si>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</si>
  <si>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</si>
  <si>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</si>
  <si>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</si>
  <si>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</si>
  <si>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</si>
  <si>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</si>
  <si>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</si>
  <si>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</si>
  <si>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</si>
  <si>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</si>
  <si>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</si>
  <si>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</si>
  <si>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</si>
  <si>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</si>
  <si>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</si>
  <si>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</si>
  <si>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</si>
  <si>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</si>
  <si>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</si>
  <si>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</si>
  <si>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</si>
  <si>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</si>
  <si>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</si>
  <si>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</si>
  <si>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</si>
  <si>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</si>
  <si>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</si>
  <si>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</si>
  <si>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</si>
  <si>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</si>
  <si>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</si>
  <si>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</si>
  <si>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</si>
  <si>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</si>
  <si>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</si>
  <si>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</si>
  <si>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</si>
  <si>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</si>
  <si>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</si>
  <si>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</si>
  <si>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</si>
  <si>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</si>
  <si>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</si>
  <si>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</si>
  <si>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</si>
  <si>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</si>
  <si>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</si>
  <si>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</si>
  <si>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</si>
  <si>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</si>
  <si>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</si>
  <si>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</si>
  <si>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</si>
  <si>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</si>
  <si>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</si>
  <si>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</si>
  <si>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</si>
  <si>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</si>
  <si>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</si>
  <si>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</si>
  <si>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</si>
  <si>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</si>
  <si>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</si>
  <si>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</si>
  <si>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</si>
  <si>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</si>
  <si>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</si>
  <si>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</si>
  <si>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</si>
  <si>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</si>
  <si>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</si>
  <si>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</si>
  <si>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</si>
  <si>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</si>
  <si>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</si>
  <si>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</si>
  <si>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</si>
  <si>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</si>
  <si>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</si>
  <si>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</si>
  <si>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</si>
  <si>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</si>
  <si>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</si>
  <si>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</si>
  <si>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</si>
  <si>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</si>
  <si>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</si>
  <si>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</si>
  <si>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</si>
  <si>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</si>
  <si>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</si>
  <si>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</si>
  <si>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</si>
  <si>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</si>
  <si>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</si>
  <si>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</si>
  <si>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</si>
  <si>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</si>
  <si>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</si>
  <si>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</si>
  <si>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</si>
  <si>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</si>
  <si>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</si>
  <si>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</si>
  <si>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</si>
  <si>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</si>
  <si>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</si>
  <si>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</si>
  <si>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</si>
  <si>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</si>
  <si>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</si>
  <si>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</si>
  <si>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</si>
  <si>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</si>
  <si>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</si>
  <si>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</si>
  <si>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</si>
  <si>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</si>
  <si>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</si>
  <si>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</si>
  <si>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</si>
  <si>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</si>
  <si>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</si>
  <si>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</si>
  <si>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</si>
  <si>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</si>
  <si>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</si>
  <si>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</si>
  <si>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</si>
  <si>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</si>
  <si>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</si>
  <si>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</si>
  <si>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</si>
  <si>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</si>
  <si>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</si>
  <si>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</si>
  <si>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</si>
  <si>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</si>
  <si>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</si>
  <si>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</si>
  <si>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</si>
  <si>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</si>
  <si>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</si>
  <si>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</si>
  <si>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</si>
  <si>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</si>
  <si>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</si>
  <si>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</si>
  <si>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</si>
  <si>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</si>
  <si>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</si>
  <si>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</si>
  <si>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</si>
  <si>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</si>
  <si>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</si>
  <si>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</si>
  <si>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</si>
  <si>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</si>
  <si>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</si>
  <si>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</si>
  <si>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</si>
  <si>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</si>
  <si>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</si>
  <si>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</si>
  <si>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</si>
  <si>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</si>
  <si>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</si>
  <si>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</si>
  <si>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</si>
  <si>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</si>
  <si>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</si>
  <si>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</si>
  <si>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</si>
  <si>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</si>
  <si>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</si>
  <si>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</si>
  <si>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</si>
  <si>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</si>
  <si>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</si>
  <si>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</si>
  <si>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</si>
  <si>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</si>
  <si>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</si>
  <si>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</si>
  <si>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</si>
  <si>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</si>
  <si>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</si>
  <si>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</si>
  <si>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</si>
  <si>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</si>
  <si>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</si>
  <si>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</si>
  <si>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</si>
  <si>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</si>
  <si>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</si>
  <si>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</si>
  <si>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</si>
  <si>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</si>
  <si>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</si>
  <si>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</si>
  <si>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</si>
  <si>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</si>
  <si>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</si>
  <si>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</si>
  <si>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</si>
  <si>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</si>
  <si>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</si>
  <si>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</si>
  <si>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</si>
  <si>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</si>
  <si>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</si>
  <si>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</si>
  <si>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</si>
  <si>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</si>
  <si>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</si>
  <si>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</si>
  <si>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</si>
  <si>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</si>
  <si>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</si>
  <si>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</si>
  <si>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</si>
  <si>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</si>
  <si>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</si>
  <si>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</si>
  <si>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</si>
  <si>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</si>
  <si>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</si>
  <si>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</si>
  <si>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</si>
  <si>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</si>
  <si>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</si>
  <si>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</si>
  <si>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</si>
  <si>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</si>
  <si>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</si>
  <si>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</si>
  <si>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</si>
  <si>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</si>
  <si>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</si>
  <si>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</si>
  <si>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</si>
  <si>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</si>
  <si>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</si>
  <si>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</si>
  <si>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</si>
  <si>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</si>
  <si>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</si>
  <si>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</si>
  <si>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</si>
  <si>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</si>
  <si>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</si>
  <si>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</si>
  <si>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</si>
  <si>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</si>
  <si>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</si>
  <si>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</si>
  <si>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</si>
  <si>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</si>
  <si>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</si>
  <si>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</si>
  <si>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</si>
  <si>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</si>
  <si>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</si>
  <si>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</si>
  <si>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</si>
  <si>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</si>
  <si>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</si>
  <si>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</si>
  <si>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</si>
  <si>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</si>
  <si>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</si>
  <si>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</si>
  <si>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</si>
  <si>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</si>
  <si>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</si>
  <si>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</si>
  <si>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</si>
  <si>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</si>
  <si>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</si>
  <si>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</si>
  <si>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</si>
  <si>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</si>
  <si>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</si>
  <si>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</si>
  <si>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</si>
  <si>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</si>
  <si>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</si>
  <si>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</si>
  <si>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</si>
  <si>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</si>
  <si>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</si>
  <si>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</si>
  <si>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</si>
  <si>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</si>
  <si>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</si>
  <si>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</si>
  <si>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</si>
  <si>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</si>
  <si>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</si>
  <si>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</si>
  <si>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</si>
  <si>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</si>
  <si>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</si>
  <si>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</si>
  <si>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</si>
  <si>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</si>
  <si>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</si>
  <si>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</si>
  <si>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</si>
  <si>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</si>
  <si>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</si>
  <si>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</si>
  <si>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</si>
  <si>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</si>
  <si>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</si>
  <si>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</si>
  <si>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</si>
  <si>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</si>
  <si>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</si>
  <si>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</si>
  <si>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</si>
  <si>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</si>
  <si>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</si>
  <si>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</si>
  <si>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</si>
  <si>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</si>
  <si>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</si>
  <si>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</si>
  <si>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</si>
  <si>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</si>
  <si>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</si>
  <si>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</si>
  <si>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</si>
  <si>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</si>
  <si>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</si>
  <si>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</si>
  <si>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</si>
  <si>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</si>
  <si>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</si>
  <si>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</si>
  <si>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</si>
  <si>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</si>
  <si>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</si>
  <si>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</si>
  <si>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</si>
  <si>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</si>
  <si>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</si>
  <si>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</si>
  <si>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</si>
  <si>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</si>
  <si>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</si>
  <si>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</si>
  <si>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</si>
  <si>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</si>
  <si>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</si>
  <si>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</si>
  <si>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</si>
  <si>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</si>
  <si>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</si>
  <si>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</si>
  <si>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</si>
  <si>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</si>
  <si>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</si>
  <si>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</si>
  <si>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</si>
  <si>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</si>
  <si>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</si>
  <si>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</si>
  <si>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</si>
  <si>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</si>
  <si>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</si>
  <si>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</si>
  <si>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</si>
  <si>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</si>
  <si>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</si>
  <si>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</si>
  <si>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</si>
  <si>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</si>
  <si>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</si>
  <si>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</si>
  <si>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</si>
  <si>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</si>
  <si>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</si>
  <si>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</si>
  <si>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</si>
  <si>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</si>
  <si>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</si>
  <si>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</si>
  <si>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</si>
  <si>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</si>
  <si>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</si>
  <si>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</si>
  <si>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</si>
  <si>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</si>
  <si>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</si>
  <si>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</si>
  <si>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</si>
  <si>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</si>
  <si>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</si>
  <si>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</si>
  <si>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</si>
  <si>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</si>
  <si>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</si>
  <si>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</si>
  <si>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</si>
  <si>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</si>
  <si>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</si>
  <si>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</si>
  <si>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</si>
  <si>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</si>
  <si>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</si>
  <si>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</si>
  <si>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</si>
  <si>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</si>
  <si>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</si>
  <si>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</si>
  <si>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</si>
  <si>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</si>
  <si>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</si>
  <si>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</si>
  <si>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</si>
  <si>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</si>
  <si>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</si>
  <si>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</si>
  <si>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</si>
  <si>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</si>
  <si>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</si>
  <si>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</si>
  <si>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</si>
  <si>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</si>
  <si>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</si>
  <si>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</si>
  <si>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</si>
  <si>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</si>
  <si>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</si>
  <si>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</si>
  <si>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</si>
  <si>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</si>
  <si>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</si>
  <si>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</si>
  <si>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</si>
  <si>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</si>
  <si>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</si>
  <si>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</si>
  <si>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</si>
  <si>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</si>
  <si>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</si>
  <si>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</si>
  <si>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</si>
  <si>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</si>
  <si>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</si>
  <si>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</si>
  <si>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</si>
  <si>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</si>
  <si>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</si>
  <si>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</si>
  <si>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</si>
  <si>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</si>
  <si>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</si>
  <si>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</si>
  <si>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</si>
  <si>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</si>
  <si>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</si>
  <si>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</si>
  <si>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</si>
  <si>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</si>
  <si>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</si>
  <si>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</si>
  <si>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</si>
  <si>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</si>
  <si>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</si>
  <si>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</si>
  <si>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</si>
  <si>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</si>
  <si>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</si>
  <si>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</si>
  <si>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</si>
  <si>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</si>
  <si>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</si>
  <si>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</si>
  <si>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</si>
  <si>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</si>
  <si>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</si>
  <si>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</si>
  <si>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</si>
  <si>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</si>
  <si>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</si>
  <si>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</si>
  <si>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</si>
  <si>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</si>
  <si>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</si>
  <si>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</si>
  <si>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</si>
  <si>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</si>
  <si>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</si>
  <si>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</si>
  <si>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</si>
  <si>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</si>
  <si>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</si>
  <si>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</si>
  <si>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</si>
  <si>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</si>
  <si>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</si>
  <si>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</si>
  <si>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</si>
  <si>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</si>
  <si>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</si>
  <si>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</si>
  <si>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</si>
  <si>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</si>
  <si>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</si>
  <si>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</si>
  <si>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</si>
  <si>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</si>
  <si>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</si>
  <si>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</si>
  <si>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</si>
  <si>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</si>
  <si>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</si>
  <si>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</si>
  <si>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</si>
  <si>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</si>
  <si>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</si>
  <si>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</si>
  <si>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</si>
  <si>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</si>
  <si>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</si>
  <si>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</si>
  <si>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</si>
  <si>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</si>
  <si>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</si>
  <si>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</si>
  <si>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</si>
  <si>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</si>
  <si>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</si>
  <si>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</si>
  <si>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</si>
  <si>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</si>
  <si>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</si>
  <si>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</si>
  <si>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</si>
  <si>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</si>
  <si>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</si>
  <si>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</si>
  <si>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</si>
  <si>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</si>
  <si>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</si>
  <si>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</si>
  <si>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</si>
  <si>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</si>
  <si>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</si>
  <si>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</si>
  <si>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</si>
  <si>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</si>
  <si>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</si>
  <si>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</si>
  <si>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</si>
  <si>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</si>
  <si>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</si>
  <si>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</si>
  <si>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</si>
  <si>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</si>
  <si>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</si>
  <si>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</si>
  <si>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</si>
  <si>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</si>
  <si>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</si>
  <si>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</si>
  <si>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</si>
  <si>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</si>
  <si>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</si>
  <si>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</si>
  <si>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</si>
  <si>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</si>
  <si>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</si>
  <si>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</si>
  <si>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</si>
  <si>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</si>
  <si>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</si>
  <si>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</si>
  <si>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</si>
  <si>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</si>
  <si>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</si>
  <si>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</si>
  <si>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</si>
  <si>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</si>
  <si>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</si>
  <si>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</si>
  <si>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</si>
  <si>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</si>
  <si>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</si>
  <si>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</si>
  <si>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</si>
  <si>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</si>
  <si>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</si>
  <si>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</si>
  <si>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</si>
  <si>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</si>
  <si>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</si>
  <si>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</si>
  <si>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</si>
  <si>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</si>
  <si>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</si>
  <si>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</si>
  <si>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</si>
  <si>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</si>
  <si>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</si>
  <si>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</si>
  <si>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</si>
  <si>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</si>
  <si>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</si>
  <si>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</si>
  <si>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</si>
  <si>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</si>
  <si>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</si>
  <si>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</si>
  <si>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</si>
  <si>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</si>
  <si>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</si>
  <si>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</si>
  <si>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</si>
  <si>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</si>
  <si>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</si>
  <si>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</si>
  <si>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</si>
  <si>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</si>
  <si>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</si>
  <si>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</si>
  <si>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</si>
  <si>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</si>
  <si>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</si>
  <si>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</si>
  <si>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</si>
  <si>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</si>
  <si>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</si>
  <si>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</si>
  <si>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</si>
  <si>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</si>
  <si>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</si>
  <si>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</si>
  <si>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</si>
  <si>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</si>
  <si>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</si>
  <si>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</si>
  <si>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</si>
  <si>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</si>
  <si>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</si>
  <si>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</si>
  <si>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</si>
  <si>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</si>
  <si>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</si>
  <si>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</si>
  <si>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</si>
  <si>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</si>
  <si>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</si>
  <si>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</si>
  <si>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</si>
  <si>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</si>
  <si>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</si>
  <si>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</si>
  <si>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</si>
  <si>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</si>
  <si>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</si>
  <si>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</si>
  <si>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</si>
  <si>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</si>
  <si>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</si>
  <si>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</si>
  <si>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</si>
  <si>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</si>
  <si>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</si>
  <si>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</si>
  <si>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</si>
  <si>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</si>
  <si>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</si>
  <si>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</si>
  <si>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</si>
  <si>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</si>
  <si>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</si>
  <si>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</si>
  <si>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</si>
  <si>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</si>
  <si>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</si>
  <si>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</si>
  <si>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</si>
  <si>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</si>
  <si>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</si>
  <si>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</si>
  <si>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</si>
  <si>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</si>
  <si>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</si>
  <si>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</si>
  <si>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</si>
  <si>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</si>
  <si>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</si>
  <si>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</si>
  <si>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</si>
  <si>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</si>
  <si>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</si>
  <si>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</si>
  <si>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</si>
  <si>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</si>
  <si>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</si>
  <si>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</si>
  <si>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</si>
  <si>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</si>
  <si>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</si>
  <si>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</si>
  <si>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</si>
  <si>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</si>
  <si>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</si>
  <si>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</si>
  <si>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</si>
  <si>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</si>
  <si>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</si>
  <si>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</si>
  <si>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</si>
  <si>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</si>
  <si>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</si>
  <si>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</si>
  <si>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</si>
  <si>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</si>
  <si>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</si>
  <si>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</si>
  <si>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</si>
  <si>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</si>
  <si>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</si>
  <si>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</si>
  <si>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</si>
  <si>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</si>
  <si>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</si>
  <si>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</si>
  <si>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</si>
  <si>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</si>
  <si>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</si>
  <si>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</si>
  <si>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</si>
  <si>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</si>
  <si>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</si>
  <si>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</si>
  <si>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</si>
  <si>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</si>
  <si>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</si>
  <si>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</si>
  <si>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</si>
  <si>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</si>
  <si>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</si>
  <si>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</si>
  <si>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</si>
  <si>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</si>
  <si>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</si>
  <si>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</si>
  <si>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</si>
  <si>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</si>
  <si>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</si>
  <si>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</si>
  <si>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</si>
  <si>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</si>
  <si>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</si>
  <si>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</si>
  <si>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</si>
  <si>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</si>
  <si>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</si>
  <si>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</si>
  <si>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</si>
  <si>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</si>
  <si>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</si>
  <si>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</si>
  <si>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</si>
  <si>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</si>
  <si>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</si>
  <si>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</si>
  <si>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</si>
  <si>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</si>
  <si>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</si>
  <si>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</si>
  <si>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</si>
  <si>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</si>
  <si>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</si>
  <si>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</si>
  <si>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</si>
  <si>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</si>
  <si>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</si>
  <si>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</si>
  <si>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</si>
  <si>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</si>
  <si>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</si>
  <si>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</si>
  <si>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</si>
  <si>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</si>
  <si>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</si>
  <si>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</si>
  <si>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</si>
  <si>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</si>
  <si>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</si>
  <si>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</si>
  <si>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</si>
  <si>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</si>
  <si>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</si>
  <si>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</si>
  <si>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</si>
  <si>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</si>
  <si>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</si>
  <si>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</si>
  <si>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</si>
  <si>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</si>
  <si>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</si>
  <si>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</si>
  <si>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</si>
  <si>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</si>
  <si>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</si>
  <si>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</si>
  <si>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</si>
  <si>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</si>
  <si>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</si>
  <si>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</si>
  <si>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</si>
  <si>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</si>
  <si>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</si>
  <si>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</si>
  <si>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</si>
  <si>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</si>
  <si>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</si>
  <si>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</si>
  <si>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</si>
  <si>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</si>
  <si>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</si>
  <si>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</si>
  <si>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</si>
  <si>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</si>
  <si>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</si>
  <si>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</si>
  <si>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</si>
  <si>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</si>
  <si>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</si>
  <si>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</si>
  <si>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</si>
  <si>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</si>
  <si>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</si>
  <si>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</si>
  <si>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</si>
  <si>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</si>
  <si>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</si>
  <si>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</si>
  <si>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</si>
  <si>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</si>
  <si>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</si>
  <si>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</si>
  <si>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</si>
  <si>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</si>
  <si>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</si>
  <si>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</si>
  <si>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</si>
  <si>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</si>
  <si>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</si>
  <si>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</si>
  <si>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</si>
  <si>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</si>
  <si>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</si>
  <si>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</si>
  <si>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</si>
  <si>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</si>
  <si>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</si>
  <si>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</si>
  <si>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</si>
  <si>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</si>
  <si>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</si>
  <si>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</si>
  <si>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</si>
  <si>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</si>
  <si>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</si>
  <si>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</si>
  <si>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</si>
  <si>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</si>
  <si>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</si>
  <si>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</si>
  <si>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</si>
  <si>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</si>
  <si>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</si>
  <si>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</si>
  <si>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</si>
  <si>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</si>
  <si>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</si>
  <si>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</si>
  <si>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</si>
  <si>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</si>
  <si>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</si>
  <si>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</si>
  <si>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</si>
  <si>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</si>
  <si>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</si>
  <si>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</si>
  <si>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</si>
  <si>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</si>
  <si>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</si>
  <si>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</si>
  <si>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</si>
  <si>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</si>
  <si>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</si>
  <si>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</si>
  <si>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</si>
  <si>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</si>
  <si>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</si>
  <si>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</si>
  <si>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</si>
  <si>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</si>
  <si>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</si>
  <si>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</si>
  <si>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</si>
  <si>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</si>
  <si>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</si>
  <si>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</si>
  <si>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</si>
  <si>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</si>
  <si>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</si>
  <si>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</si>
  <si>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</si>
  <si>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</si>
  <si>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</si>
  <si>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</si>
  <si>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</si>
  <si>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</si>
  <si>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</si>
  <si>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</si>
  <si>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</si>
  <si>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</si>
  <si>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</si>
  <si>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</si>
  <si>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</si>
  <si>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</si>
  <si>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</si>
  <si>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</si>
  <si>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</si>
  <si>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</si>
  <si>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</si>
  <si>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</si>
  <si>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</si>
  <si>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</si>
  <si>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</si>
  <si>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</si>
  <si>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</si>
  <si>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</si>
  <si>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</si>
  <si>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</si>
  <si>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</si>
  <si>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</si>
  <si>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</si>
  <si>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</si>
  <si>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</si>
  <si>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</si>
  <si>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</si>
  <si>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</si>
  <si>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</si>
  <si>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</si>
  <si>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</si>
  <si>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</si>
  <si>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</si>
  <si>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</si>
  <si>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</si>
  <si>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</si>
  <si>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</si>
  <si>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</si>
  <si>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</si>
  <si>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</si>
  <si>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</si>
  <si>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</si>
  <si>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</si>
  <si>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</si>
  <si>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</si>
  <si>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</si>
  <si>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</si>
  <si>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</si>
  <si>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</si>
  <si>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</si>
  <si>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</si>
  <si>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</si>
  <si>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</si>
  <si>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</si>
  <si>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</si>
  <si>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</si>
  <si>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</si>
  <si>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</si>
  <si>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</si>
  <si>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</si>
  <si>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</si>
  <si>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</si>
  <si>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</si>
  <si>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</si>
  <si>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</si>
  <si>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</si>
  <si>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</si>
  <si>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</si>
  <si>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</si>
  <si>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</si>
  <si>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</si>
  <si>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</si>
  <si>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</si>
  <si>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</si>
  <si>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</si>
  <si>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</si>
  <si>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</si>
  <si>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</si>
  <si>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</si>
  <si>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</si>
  <si>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</si>
  <si>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</si>
  <si>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</si>
  <si>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</si>
  <si>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</si>
  <si>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</si>
  <si>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</si>
  <si>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</si>
  <si>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</si>
  <si>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</si>
  <si>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</si>
  <si>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</si>
  <si>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</si>
  <si>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</si>
  <si>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</si>
  <si>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</si>
  <si>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</si>
  <si>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</si>
  <si>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</si>
  <si>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</si>
  <si>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</si>
  <si>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</si>
  <si>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</si>
  <si>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</si>
  <si>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</si>
  <si>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</si>
  <si>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</si>
  <si>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</si>
  <si>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</si>
  <si>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</si>
  <si>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</si>
  <si>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</si>
  <si>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</si>
  <si>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</si>
  <si>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</si>
  <si>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</si>
  <si>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</si>
  <si>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</si>
  <si>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</si>
  <si>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</si>
  <si>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</si>
  <si>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</si>
  <si>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</si>
  <si>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</si>
  <si>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</si>
  <si>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</si>
  <si>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</si>
  <si>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</si>
  <si>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</si>
  <si>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</si>
  <si>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</si>
  <si>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</si>
  <si>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</si>
  <si>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</si>
  <si>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</si>
  <si>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</si>
  <si>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</si>
  <si>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</si>
  <si>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</si>
  <si>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</si>
  <si>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</si>
  <si>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</si>
  <si>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</si>
  <si>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</si>
  <si>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</si>
  <si>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</si>
  <si>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</si>
  <si>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</si>
  <si>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</si>
  <si>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</si>
  <si>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</si>
  <si>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</si>
  <si>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</si>
  <si>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</si>
  <si>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</si>
  <si>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</si>
  <si>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</si>
  <si>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</si>
  <si>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</si>
  <si>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</si>
  <si>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</si>
  <si>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</si>
  <si>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</si>
  <si>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</si>
  <si>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</si>
  <si>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</si>
  <si>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</si>
  <si>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</si>
  <si>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</si>
  <si>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</si>
  <si>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</si>
  <si>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</si>
  <si>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</si>
  <si>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</si>
  <si>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</si>
  <si>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</si>
  <si>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</si>
  <si>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</si>
  <si>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</si>
  <si>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</si>
  <si>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</si>
  <si>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</si>
  <si>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</si>
  <si>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</si>
  <si>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</si>
  <si>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</si>
  <si>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</si>
  <si>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</si>
  <si>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</si>
  <si>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</si>
  <si>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</si>
  <si>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</si>
  <si>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</si>
  <si>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</si>
  <si>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</si>
  <si>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</si>
  <si>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</si>
  <si>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</si>
  <si>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</si>
  <si>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</si>
  <si>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</si>
  <si>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</si>
  <si>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</si>
  <si>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</si>
  <si>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</si>
  <si>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</si>
  <si>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</si>
  <si>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</si>
  <si>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</si>
  <si>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</si>
  <si>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</si>
  <si>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</si>
  <si>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</si>
  <si>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</si>
  <si>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</si>
  <si>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</si>
  <si>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</si>
  <si>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</si>
  <si>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</si>
  <si>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</si>
  <si>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</si>
  <si>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</si>
  <si>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</si>
  <si>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</si>
  <si>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</si>
  <si>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</si>
  <si>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</si>
  <si>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</si>
  <si>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</si>
  <si>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</si>
  <si>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</si>
  <si>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</si>
  <si>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</si>
  <si>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</si>
  <si>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</si>
  <si>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</si>
  <si>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</si>
  <si>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</si>
  <si>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</si>
  <si>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</si>
  <si>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</si>
  <si>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</si>
  <si>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</si>
  <si>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</si>
  <si>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</si>
  <si>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</si>
  <si>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</si>
  <si>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</si>
  <si>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</si>
  <si>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</si>
  <si>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</si>
  <si>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</si>
  <si>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</si>
  <si>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</si>
  <si>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</si>
  <si>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</si>
  <si>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</si>
  <si>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</si>
  <si>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</si>
  <si>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</si>
  <si>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</si>
  <si>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</si>
  <si>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</si>
  <si>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</si>
  <si>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</si>
  <si>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</si>
  <si>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</si>
  <si>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</si>
  <si>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</si>
  <si>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</si>
  <si>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</si>
  <si>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</si>
  <si>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</si>
  <si>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</si>
  <si>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</si>
  <si>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</si>
  <si>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</si>
  <si>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</si>
  <si>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</si>
  <si>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</si>
  <si>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</si>
  <si>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</si>
  <si>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</si>
  <si>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</si>
  <si>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</si>
  <si>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</si>
  <si>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</si>
  <si>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</si>
  <si>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</si>
  <si>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</si>
  <si>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</si>
  <si>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</si>
  <si>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</si>
  <si>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</si>
  <si>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</si>
  <si>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</si>
  <si>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</si>
  <si>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</si>
  <si>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</si>
  <si>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</si>
  <si>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</si>
  <si>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</si>
  <si>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</si>
  <si>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</si>
  <si>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</si>
  <si>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</si>
  <si>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</si>
  <si>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</si>
  <si>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</si>
  <si>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</si>
  <si>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</si>
  <si>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</si>
  <si>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</si>
  <si>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</si>
  <si>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</si>
  <si>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</si>
  <si>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</si>
  <si>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</si>
  <si>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</si>
  <si>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</si>
  <si>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</si>
  <si>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</si>
  <si>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</si>
  <si>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</si>
  <si>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</si>
  <si>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</si>
  <si>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</si>
  <si>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</si>
  <si>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</si>
  <si>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</si>
  <si>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</si>
  <si>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</si>
  <si>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</si>
  <si>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</si>
  <si>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</si>
  <si>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</si>
  <si>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</si>
  <si>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</si>
  <si>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</si>
  <si>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</si>
  <si>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</si>
  <si>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</si>
  <si>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</si>
  <si>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</si>
  <si>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</si>
  <si>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</si>
  <si>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</si>
  <si>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</si>
  <si>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</si>
  <si>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</si>
  <si>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</si>
  <si>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</si>
  <si>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</si>
  <si>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</si>
  <si>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</si>
  <si>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</si>
  <si>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</si>
  <si>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</si>
  <si>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</si>
  <si>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</si>
  <si>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</si>
  <si>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</si>
  <si>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</si>
  <si>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</si>
  <si>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</si>
  <si>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</si>
  <si>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</si>
  <si>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</si>
  <si>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</si>
  <si>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</si>
  <si>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</si>
  <si>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</si>
  <si>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</si>
  <si>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</si>
  <si>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</si>
  <si>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</si>
  <si>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</si>
  <si>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</si>
  <si>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</si>
  <si>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</si>
  <si>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</si>
  <si>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</si>
  <si>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</si>
  <si>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</si>
  <si>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</si>
  <si>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</si>
  <si>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</si>
  <si>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</si>
  <si>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</si>
  <si>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</si>
  <si>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</si>
  <si>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</si>
  <si>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</si>
  <si>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</si>
  <si>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</si>
  <si>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</si>
  <si>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</si>
  <si>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</si>
  <si>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</si>
  <si>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</si>
  <si>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</si>
  <si>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</si>
  <si>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</si>
  <si>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</si>
  <si>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</si>
  <si>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</si>
  <si>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</si>
  <si>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</si>
  <si>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</si>
  <si>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</si>
  <si>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</si>
  <si>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</si>
  <si>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</si>
  <si>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</si>
  <si>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</si>
  <si>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</si>
  <si>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</si>
  <si>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</si>
  <si>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</si>
  <si>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</si>
  <si>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</si>
  <si>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</si>
  <si>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</si>
  <si>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</si>
  <si>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</si>
  <si>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</si>
  <si>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</si>
  <si>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</si>
  <si>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</si>
  <si>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</si>
  <si>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</si>
  <si>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</si>
  <si>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</si>
  <si>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</si>
  <si>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</si>
  <si>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</si>
  <si>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</si>
  <si>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</si>
  <si>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</si>
  <si>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</si>
  <si>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</si>
  <si>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</si>
  <si>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</si>
  <si>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</si>
  <si>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</si>
  <si>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</si>
  <si>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</si>
  <si>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</si>
  <si>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</si>
  <si>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</si>
  <si>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</si>
  <si>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</si>
  <si>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</si>
  <si>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</si>
  <si>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</si>
  <si>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</si>
  <si>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</si>
  <si>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</si>
  <si>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</si>
  <si>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</si>
  <si>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</si>
  <si>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</si>
  <si>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</si>
  <si>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</si>
  <si>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</si>
  <si>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</si>
  <si>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</si>
  <si>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</si>
  <si>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</si>
  <si>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</si>
  <si>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</si>
  <si>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</si>
  <si>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</si>
  <si>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</si>
  <si>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</si>
  <si>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</si>
  <si>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</si>
  <si>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</si>
  <si>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</si>
  <si>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</si>
  <si>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</si>
  <si>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</si>
  <si>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</si>
  <si>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</si>
  <si>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</si>
  <si>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</si>
  <si>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</si>
  <si>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</si>
  <si>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</si>
  <si>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</si>
  <si>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</si>
  <si>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</si>
  <si>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</si>
  <si>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</si>
  <si>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</si>
  <si>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</si>
  <si>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</si>
  <si>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</si>
  <si>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</si>
  <si>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</si>
  <si>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</si>
  <si>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</si>
  <si>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</si>
  <si>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</si>
  <si>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</si>
  <si>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</si>
  <si>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</si>
  <si>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</si>
  <si>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</si>
  <si>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</si>
  <si>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</si>
  <si>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</si>
  <si>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</si>
  <si>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</si>
  <si>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</si>
  <si>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</si>
  <si>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</si>
  <si>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</si>
  <si>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</si>
  <si>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</si>
  <si>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</si>
  <si>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</si>
  <si>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</si>
  <si>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</si>
  <si>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</si>
  <si>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</si>
  <si>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</si>
  <si>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</si>
  <si>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</si>
  <si>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</si>
  <si>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</si>
  <si>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</si>
  <si>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</si>
  <si>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</si>
  <si>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</si>
  <si>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</si>
  <si>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</si>
  <si>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</si>
  <si>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</si>
  <si>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</si>
  <si>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</si>
  <si>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</si>
  <si>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</si>
  <si>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</si>
  <si>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</si>
  <si>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</si>
  <si>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</si>
  <si>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</si>
  <si>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</si>
  <si>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</si>
  <si>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</si>
  <si>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</si>
  <si>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</si>
  <si>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</si>
  <si>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</si>
  <si>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</si>
  <si>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</si>
  <si>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</si>
  <si>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</si>
  <si>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</si>
  <si>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</si>
  <si>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</si>
  <si>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</si>
  <si>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</si>
  <si>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</si>
  <si>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</si>
  <si>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</si>
  <si>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</si>
  <si>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</si>
  <si>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</si>
  <si>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</si>
  <si>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</si>
  <si>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</si>
  <si>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</si>
  <si>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</si>
  <si>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</si>
  <si>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</si>
  <si>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</si>
  <si>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</si>
  <si>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</si>
  <si>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</si>
  <si>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</si>
  <si>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</si>
  <si>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</si>
  <si>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</si>
  <si>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</si>
  <si>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</si>
  <si>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</si>
  <si>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</si>
  <si>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</si>
  <si>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</si>
  <si>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</si>
  <si>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</si>
  <si>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</si>
  <si>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</si>
  <si>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</si>
  <si>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</si>
  <si>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</si>
  <si>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</si>
  <si>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</si>
  <si>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</si>
  <si>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</si>
  <si>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</si>
  <si>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</si>
  <si>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</si>
  <si>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</si>
  <si>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</si>
  <si>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</si>
  <si>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</si>
  <si>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</si>
  <si>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</si>
  <si>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</si>
  <si>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</si>
  <si>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</si>
  <si>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</si>
  <si>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</si>
  <si>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</si>
  <si>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</si>
  <si>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</si>
  <si>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</si>
  <si>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</si>
  <si>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</si>
  <si>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</si>
  <si>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</si>
  <si>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</si>
  <si>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</si>
  <si>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</si>
  <si>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</si>
  <si>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</si>
  <si>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</si>
  <si>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</si>
  <si>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</si>
  <si>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</si>
  <si>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</si>
  <si>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</si>
  <si>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</si>
  <si>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</si>
  <si>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</si>
  <si>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</si>
  <si>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</si>
  <si>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</si>
  <si>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</si>
  <si>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</si>
  <si>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</si>
  <si>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</si>
  <si>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</si>
  <si>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</si>
  <si>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</si>
  <si>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</si>
  <si>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</si>
  <si>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</si>
  <si>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</si>
  <si>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</si>
  <si>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</si>
  <si>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</si>
  <si>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</si>
  <si>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</si>
  <si>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</si>
  <si>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</si>
  <si>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</si>
  <si>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</si>
  <si>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</si>
  <si>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</si>
  <si>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</si>
  <si>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</si>
  <si>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</si>
  <si>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</si>
  <si>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</si>
  <si>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</si>
  <si>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</si>
  <si>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</si>
  <si>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</si>
  <si>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</si>
  <si>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</si>
  <si>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</si>
  <si>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</si>
  <si>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</si>
  <si>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</si>
  <si>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</si>
  <si>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</si>
  <si>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</si>
  <si>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</si>
  <si>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</si>
  <si>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</si>
  <si>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</si>
  <si>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</si>
  <si>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</si>
  <si>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</si>
  <si>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</si>
  <si>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</si>
  <si>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</si>
  <si>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</si>
  <si>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</si>
  <si>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</si>
  <si>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</si>
  <si>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</si>
  <si>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</si>
  <si>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</si>
  <si>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</si>
  <si>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</si>
  <si>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</si>
  <si>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</si>
  <si>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</si>
  <si>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</si>
  <si>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</si>
  <si>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</si>
  <si>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</si>
  <si>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</si>
  <si>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</si>
  <si>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</si>
  <si>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</si>
  <si>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</si>
  <si>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</si>
  <si>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</si>
  <si>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</si>
  <si>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</si>
  <si>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</si>
  <si>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</si>
  <si>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</si>
  <si>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</si>
  <si>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</si>
  <si>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</si>
  <si>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</si>
  <si>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</si>
  <si>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</si>
  <si>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</si>
  <si>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</si>
  <si>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</si>
  <si>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</si>
  <si>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</si>
  <si>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</si>
  <si>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</si>
  <si>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</si>
  <si>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</si>
  <si>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</si>
  <si>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</si>
  <si>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</si>
  <si>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</si>
  <si>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</si>
  <si>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</si>
  <si>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</si>
  <si>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</si>
  <si>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</si>
  <si>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</si>
  <si>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</si>
  <si>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</si>
  <si>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</si>
  <si>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</si>
  <si>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</si>
  <si>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</si>
  <si>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</si>
  <si>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</si>
  <si>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</si>
  <si>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</si>
  <si>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</si>
  <si>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</si>
  <si>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</si>
  <si>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</si>
  <si>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</si>
  <si>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</si>
  <si>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</si>
  <si>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</si>
  <si>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</si>
  <si>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</si>
  <si>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</si>
  <si>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</si>
  <si>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</si>
  <si>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</si>
  <si>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</si>
  <si>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</si>
  <si>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</si>
  <si>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</si>
  <si>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</si>
  <si>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</si>
  <si>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</si>
  <si>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</si>
  <si>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</si>
  <si>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</si>
  <si>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</si>
  <si>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</si>
  <si>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</si>
  <si>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</si>
  <si>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</si>
  <si>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</si>
  <si>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</si>
  <si>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</si>
  <si>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</si>
  <si>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</si>
  <si>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</si>
  <si>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</si>
  <si>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</si>
  <si>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</si>
  <si>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</si>
  <si>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</si>
  <si>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</si>
  <si>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</si>
  <si>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</si>
  <si>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</si>
  <si>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</si>
  <si>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</si>
  <si>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</si>
  <si>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</si>
  <si>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</si>
  <si>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</si>
  <si>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</si>
  <si>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</si>
  <si>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</si>
  <si>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</si>
  <si>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</si>
  <si>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</si>
  <si>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</si>
  <si>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</si>
  <si>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</si>
  <si>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</si>
  <si>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</si>
  <si>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</si>
  <si>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</si>
  <si>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</si>
  <si>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</si>
  <si>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</si>
  <si>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</si>
  <si>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</si>
  <si>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</si>
  <si>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</si>
  <si>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</si>
  <si>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</si>
  <si>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</si>
  <si>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</si>
  <si>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</si>
  <si>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</si>
  <si>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</si>
  <si>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</si>
  <si>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</si>
  <si>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</si>
  <si>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</si>
  <si>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</si>
  <si>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</si>
  <si>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</si>
  <si>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</si>
  <si>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</si>
  <si>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</si>
  <si>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</si>
  <si>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</si>
  <si>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</si>
  <si>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</si>
  <si>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</si>
  <si>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</si>
  <si>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</si>
  <si>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</si>
  <si>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</si>
  <si>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</si>
  <si>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</si>
  <si>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</si>
  <si>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</si>
  <si>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</si>
  <si>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</si>
  <si>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</si>
  <si>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</si>
  <si>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</si>
  <si>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</si>
  <si>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</si>
  <si>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</si>
  <si>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</si>
  <si>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</si>
  <si>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</si>
  <si>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</si>
  <si>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</si>
  <si>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</si>
  <si>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</si>
  <si>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</si>
  <si>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</si>
  <si>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</si>
  <si>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</si>
  <si>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</si>
  <si>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</si>
  <si>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</si>
  <si>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</si>
  <si>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</si>
  <si>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</si>
  <si>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</si>
  <si>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</si>
  <si>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</si>
  <si>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</si>
  <si>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</si>
  <si>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</si>
  <si>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</si>
  <si>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</si>
  <si>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</si>
  <si>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</si>
  <si>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</si>
  <si>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</si>
  <si>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</si>
  <si>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</si>
  <si>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</si>
  <si>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</si>
  <si>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</si>
  <si>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</si>
  <si>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</si>
  <si>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</si>
  <si>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</si>
  <si>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</si>
  <si>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</si>
  <si>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</si>
  <si>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</si>
  <si>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</si>
  <si>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</si>
  <si>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</si>
  <si>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</si>
  <si>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</si>
  <si>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</si>
  <si>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</si>
  <si>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</si>
  <si>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</si>
  <si>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</si>
  <si>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</si>
  <si>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</si>
  <si>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</si>
  <si>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</si>
  <si>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</si>
  <si>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</si>
  <si>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</si>
  <si>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</si>
  <si>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</si>
  <si>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</si>
  <si>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</si>
  <si>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</si>
  <si>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</si>
  <si>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</si>
  <si>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</si>
  <si>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</si>
  <si>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</si>
  <si>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</si>
  <si>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</si>
  <si>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</si>
  <si>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</si>
  <si>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</si>
  <si>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</si>
  <si>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</si>
  <si>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</si>
  <si>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</si>
  <si>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</si>
  <si>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</si>
  <si>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</si>
  <si>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</si>
  <si>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</si>
  <si>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</si>
  <si>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</si>
  <si>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</si>
  <si>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</si>
  <si>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</si>
  <si>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</si>
  <si>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</si>
  <si>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</si>
  <si>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</si>
  <si>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</si>
  <si>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</si>
  <si>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</si>
  <si>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</si>
  <si>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</si>
  <si>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</si>
  <si>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</si>
  <si>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</si>
  <si>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</si>
  <si>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</si>
  <si>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</si>
  <si>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</si>
  <si>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</si>
  <si>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</si>
  <si>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</si>
  <si>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</si>
  <si>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</si>
  <si>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</si>
  <si>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</si>
  <si>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</si>
  <si>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</si>
  <si>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</si>
  <si>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</si>
  <si>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</si>
  <si>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</si>
  <si>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</si>
  <si>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</si>
  <si>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</si>
  <si>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</si>
  <si>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</si>
  <si>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</si>
  <si>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</si>
  <si>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</si>
  <si>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</si>
  <si>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</si>
  <si>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</si>
  <si>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</si>
  <si>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</si>
  <si>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</si>
  <si>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</si>
  <si>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</si>
  <si>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</si>
  <si>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</si>
  <si>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</si>
  <si>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</si>
  <si>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</si>
  <si>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</si>
  <si>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</si>
  <si>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</si>
  <si>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</si>
  <si>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</si>
  <si>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</si>
  <si>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</si>
  <si>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</si>
  <si>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</si>
  <si>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</si>
  <si>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</si>
  <si>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</si>
  <si>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</si>
  <si>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</si>
  <si>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</si>
  <si>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</si>
  <si>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</si>
  <si>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</si>
  <si>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</si>
  <si>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</si>
  <si>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</si>
  <si>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</si>
  <si>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</si>
  <si>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</si>
  <si>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</si>
  <si>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</si>
  <si>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</si>
  <si>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</si>
  <si>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</si>
  <si>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</si>
  <si>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</si>
  <si>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</si>
  <si>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</si>
  <si>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</si>
  <si>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</si>
  <si>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</si>
  <si>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</si>
  <si>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</si>
  <si>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</si>
  <si>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</si>
  <si>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</si>
  <si>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</si>
  <si>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</si>
  <si>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</si>
  <si>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</si>
  <si>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</si>
  <si>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</si>
  <si>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</si>
  <si>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</si>
  <si>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</si>
  <si>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</si>
  <si>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</si>
  <si>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</si>
  <si>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</si>
  <si>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</si>
  <si>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</si>
  <si>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</si>
  <si>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</si>
  <si>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</si>
  <si>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</si>
  <si>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</si>
  <si>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</si>
  <si>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</si>
  <si>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</si>
  <si>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</si>
  <si>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</si>
  <si>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</si>
  <si>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</si>
  <si>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</si>
  <si>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</si>
  <si>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</si>
  <si>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</si>
  <si>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</si>
  <si>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</si>
  <si>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</si>
  <si>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</si>
  <si>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</si>
  <si>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</si>
  <si>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</si>
  <si>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</si>
  <si>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</si>
  <si>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</si>
  <si>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</si>
  <si>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</si>
  <si>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</si>
  <si>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</si>
  <si>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</si>
  <si>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</si>
  <si>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</si>
  <si>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</si>
  <si>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</si>
  <si>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</si>
  <si>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</si>
  <si>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</si>
  <si>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</si>
  <si>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</si>
  <si>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</si>
  <si>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</si>
  <si>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</si>
  <si>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</si>
  <si>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</si>
  <si>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</si>
  <si>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</si>
  <si>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</si>
  <si>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</si>
  <si>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</si>
  <si>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</si>
  <si>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</si>
  <si>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</si>
  <si>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</si>
  <si>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</si>
  <si>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</si>
  <si>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</si>
  <si>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</si>
  <si>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</si>
  <si>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</si>
  <si>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</si>
  <si>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</si>
  <si>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</si>
  <si>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</si>
  <si>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</si>
  <si>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</si>
  <si>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</si>
  <si>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</si>
  <si>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</si>
  <si>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</si>
  <si>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</si>
  <si>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</si>
  <si>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</si>
  <si>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</si>
  <si>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</si>
  <si>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</si>
  <si>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</si>
  <si>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</si>
  <si>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</si>
  <si>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</si>
  <si>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</si>
  <si>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</si>
  <si>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</si>
  <si>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</si>
  <si>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</si>
  <si>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</si>
  <si>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</si>
  <si>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</si>
  <si>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</si>
  <si>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</si>
  <si>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</si>
  <si>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</si>
  <si>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</si>
  <si>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</si>
  <si>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</si>
  <si>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</si>
  <si>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</si>
  <si>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</si>
  <si>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</si>
  <si>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</si>
  <si>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</si>
  <si>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</si>
  <si>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</si>
  <si>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</si>
  <si>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</si>
  <si>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</si>
  <si>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</si>
  <si>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</si>
  <si>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</si>
  <si>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</si>
  <si>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</si>
  <si>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</si>
  <si>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</si>
  <si>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</si>
  <si>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</si>
  <si>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</si>
  <si>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</si>
  <si>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</si>
  <si>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</si>
  <si>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</si>
  <si>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</si>
  <si>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</si>
  <si>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</si>
  <si>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</si>
  <si>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</si>
  <si>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</si>
  <si>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</si>
  <si>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</si>
  <si>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</si>
  <si>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</si>
  <si>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</si>
  <si>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</si>
  <si>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</si>
  <si>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</si>
  <si>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</si>
  <si>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</si>
  <si>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</si>
  <si>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</si>
  <si>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</si>
  <si>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</si>
  <si>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</si>
  <si>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</si>
  <si>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</si>
  <si>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</si>
  <si>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</si>
  <si>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</si>
  <si>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</si>
  <si>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</si>
  <si>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</si>
  <si>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</si>
  <si>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</si>
  <si>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</si>
  <si>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</si>
  <si>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</si>
  <si>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</si>
  <si>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</si>
  <si>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</si>
  <si>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</si>
  <si>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</si>
  <si>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</si>
  <si>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</si>
  <si>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</si>
  <si>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</si>
  <si>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</si>
  <si>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</si>
  <si>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</si>
  <si>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</si>
  <si>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</si>
  <si>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</si>
  <si>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</si>
  <si>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</si>
  <si>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</si>
  <si>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</si>
  <si>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</si>
  <si>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</si>
  <si>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</si>
  <si>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</si>
  <si>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</si>
  <si>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</si>
  <si>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</si>
  <si>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</si>
  <si>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</si>
  <si>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</si>
  <si>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</si>
  <si>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</si>
  <si>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</si>
  <si>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</si>
  <si>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</si>
  <si>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</si>
  <si>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</si>
  <si>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</si>
  <si>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</si>
  <si>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</si>
  <si>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</si>
  <si>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</si>
  <si>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</si>
  <si>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</si>
  <si>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</si>
  <si>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</si>
  <si>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</si>
  <si>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</si>
  <si>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</si>
  <si>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</si>
  <si>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</si>
  <si>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</si>
  <si>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</si>
  <si>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</si>
  <si>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</si>
  <si>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</si>
  <si>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</si>
  <si>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</si>
  <si>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</si>
  <si>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</si>
  <si>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</si>
  <si>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</si>
  <si>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</si>
  <si>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</si>
  <si>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</si>
  <si>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</si>
  <si>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</si>
  <si>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</si>
  <si>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</si>
  <si>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</si>
  <si>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</si>
  <si>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</si>
  <si>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</si>
  <si>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</si>
  <si>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</si>
  <si>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</si>
  <si>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</si>
  <si>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</si>
  <si>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</si>
  <si>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</si>
  <si>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</si>
  <si>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</si>
  <si>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</si>
  <si>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</si>
  <si>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</si>
  <si>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</si>
  <si>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</si>
  <si>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</si>
  <si>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</si>
  <si>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</si>
  <si>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</si>
  <si>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</si>
  <si>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</si>
  <si>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</si>
  <si>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</si>
  <si>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</si>
  <si>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</si>
  <si>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</si>
  <si>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</si>
  <si>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</si>
  <si>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</si>
  <si>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</si>
  <si>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</si>
  <si>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</si>
  <si>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</si>
  <si>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</si>
  <si>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</si>
  <si>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</si>
  <si>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</si>
  <si>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</si>
  <si>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</si>
  <si>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</si>
  <si>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</si>
  <si>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</si>
  <si>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</si>
  <si>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</si>
  <si>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</si>
  <si>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</si>
  <si>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</si>
  <si>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</si>
  <si>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</si>
  <si>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</si>
  <si>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</si>
  <si>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</si>
  <si>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</si>
  <si>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</si>
  <si>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</si>
  <si>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</si>
  <si>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</si>
  <si>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</si>
  <si>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</si>
  <si>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</si>
  <si>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</si>
  <si>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</si>
  <si>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</si>
  <si>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</si>
  <si>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</si>
  <si>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</si>
  <si>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</si>
  <si>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</si>
  <si>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</si>
  <si>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</si>
  <si>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</si>
  <si>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</si>
  <si>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</si>
  <si>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</si>
  <si>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</si>
  <si>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</si>
  <si>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</si>
  <si>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</si>
  <si>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</si>
  <si>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</si>
  <si>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</si>
  <si>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</si>
  <si>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</si>
  <si>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</si>
  <si>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</si>
  <si>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</si>
  <si>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</si>
  <si>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</si>
  <si>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</si>
  <si>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</si>
  <si>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</si>
  <si>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</si>
  <si>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</si>
  <si>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</si>
  <si>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</si>
  <si>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</si>
  <si>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</si>
  <si>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</si>
  <si>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</si>
  <si>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</si>
  <si>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</si>
  <si>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</si>
  <si>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</si>
  <si>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</si>
  <si>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</si>
  <si>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</si>
  <si>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</si>
  <si>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</si>
  <si>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</si>
  <si>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</si>
  <si>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</si>
  <si>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</si>
  <si>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</si>
  <si>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</si>
  <si>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</si>
  <si>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</si>
  <si>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</si>
  <si>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</si>
  <si>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</si>
  <si>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</si>
  <si>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</si>
  <si>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</si>
  <si>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</si>
  <si>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</si>
  <si>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</si>
  <si>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</si>
  <si>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</si>
  <si>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</si>
  <si>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</si>
  <si>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</si>
  <si>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</si>
  <si>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</si>
  <si>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</si>
  <si>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</si>
  <si>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</si>
  <si>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</si>
  <si>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</si>
  <si>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</si>
  <si>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</si>
  <si>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</si>
  <si>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</si>
  <si>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</si>
  <si>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</si>
  <si>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</si>
  <si>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</si>
  <si>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</si>
  <si>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</si>
  <si>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</si>
  <si>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</si>
  <si>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</si>
  <si>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</si>
  <si>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</si>
  <si>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</si>
  <si>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</si>
  <si>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</si>
  <si>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</si>
  <si>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</si>
  <si>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</si>
  <si>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</si>
  <si>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</si>
  <si>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</si>
  <si>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</si>
  <si>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</si>
  <si>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</si>
  <si>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</si>
  <si>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</si>
  <si>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</si>
  <si>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</si>
  <si>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</si>
  <si>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</si>
  <si>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</si>
  <si>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</si>
  <si>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</si>
  <si>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</si>
  <si>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</si>
  <si>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</si>
  <si>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</si>
  <si>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</si>
  <si>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</si>
  <si>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</si>
  <si>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</si>
  <si>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</si>
  <si>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</si>
  <si>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</si>
  <si>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</si>
  <si>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</si>
  <si>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</si>
  <si>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</si>
  <si>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</si>
  <si>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</si>
  <si>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</si>
  <si>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</si>
  <si>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</si>
  <si>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</si>
  <si>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</si>
  <si>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</si>
  <si>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</si>
  <si>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</si>
  <si>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</si>
  <si>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</si>
  <si>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</si>
  <si>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</si>
  <si>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</si>
  <si>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</si>
  <si>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</si>
  <si>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</si>
  <si>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</si>
  <si>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</si>
  <si>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</si>
  <si>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</si>
  <si>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</si>
  <si>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</si>
  <si>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</si>
  <si>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</si>
  <si>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</si>
  <si>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</si>
  <si>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</si>
  <si>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</si>
  <si>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</si>
  <si>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</si>
  <si>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</si>
  <si>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</si>
  <si>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</si>
  <si>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</si>
  <si>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</si>
  <si>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</si>
  <si>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</si>
  <si>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</si>
  <si>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</si>
  <si>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</si>
  <si>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</si>
  <si>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</si>
  <si>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</si>
  <si>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</si>
  <si>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</si>
  <si>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</si>
  <si>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</si>
  <si>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</si>
  <si>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</si>
  <si>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</si>
  <si>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</si>
  <si>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</si>
  <si>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</si>
  <si>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</si>
  <si>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</si>
  <si>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</si>
  <si>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</si>
  <si>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</si>
  <si>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</si>
  <si>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</si>
  <si>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</si>
  <si>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</si>
  <si>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</si>
  <si>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</si>
  <si>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</si>
  <si>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</si>
  <si>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</si>
  <si>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</si>
  <si>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</si>
  <si>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</si>
  <si>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</si>
  <si>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</si>
  <si>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</si>
  <si>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</si>
  <si>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</si>
  <si>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</si>
  <si>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</si>
  <si>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</si>
  <si>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</si>
  <si>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</si>
  <si>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</si>
  <si>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</si>
  <si>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</si>
  <si>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</si>
  <si>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</si>
  <si>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</si>
  <si>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</si>
  <si>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</si>
  <si>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</si>
  <si>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</si>
  <si>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</si>
  <si>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</si>
  <si>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</si>
  <si>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</si>
  <si>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</si>
  <si>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</si>
  <si>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</si>
  <si>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</si>
  <si>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</si>
  <si>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</si>
  <si>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</si>
  <si>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</si>
  <si>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</si>
  <si>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</si>
  <si>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</si>
  <si>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</si>
  <si>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</si>
  <si>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</si>
  <si>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</si>
  <si>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</si>
  <si>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</si>
  <si>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</si>
  <si>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</si>
  <si>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</si>
  <si>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</si>
  <si>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</si>
  <si>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</si>
  <si>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</si>
  <si>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</si>
  <si>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</si>
  <si>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</si>
  <si>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</si>
  <si>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</si>
  <si>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</si>
  <si>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</si>
  <si>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</si>
  <si>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</si>
  <si>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</si>
  <si>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</si>
  <si>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</si>
  <si>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</si>
  <si>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</si>
  <si>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</si>
  <si>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</si>
  <si>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</si>
  <si>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</si>
  <si>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</si>
  <si>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</si>
  <si>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</si>
  <si>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</si>
  <si>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</si>
  <si>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</si>
  <si>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</si>
  <si>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</si>
  <si>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</si>
  <si>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</si>
  <si>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</si>
  <si>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</si>
  <si>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</si>
  <si>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</si>
  <si>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</si>
  <si>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</si>
  <si>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</si>
  <si>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</si>
  <si>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</si>
  <si>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</si>
  <si>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</si>
  <si>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</si>
  <si>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</si>
  <si>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</si>
  <si>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</si>
  <si>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</si>
  <si>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</si>
  <si>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</si>
  <si>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</si>
  <si>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</si>
  <si>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</si>
  <si>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</si>
  <si>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</si>
  <si>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</si>
  <si>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</si>
  <si>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</si>
  <si>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</si>
  <si>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</si>
  <si>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</si>
  <si>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</si>
  <si>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</si>
  <si>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</si>
  <si>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</si>
  <si>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</si>
  <si>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</si>
  <si>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</si>
  <si>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</si>
  <si>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</si>
  <si>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</si>
  <si>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</si>
  <si>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</si>
  <si>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</si>
  <si>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</si>
  <si>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</si>
  <si>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</si>
  <si>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</si>
  <si>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</si>
  <si>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</si>
  <si>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</si>
  <si>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</si>
  <si>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</si>
  <si>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</si>
  <si>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</si>
  <si>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</si>
  <si>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</si>
  <si>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</si>
  <si>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</si>
  <si>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</si>
  <si>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</si>
  <si>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</si>
  <si>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</si>
  <si>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</si>
  <si>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</si>
  <si>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</si>
  <si>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</si>
  <si>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</si>
  <si>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</si>
  <si>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</si>
  <si>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</si>
  <si>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</si>
  <si>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</si>
  <si>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</si>
  <si>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</si>
  <si>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</si>
  <si>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</si>
  <si>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</si>
  <si>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</si>
  <si>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</si>
  <si>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</si>
  <si>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</si>
  <si>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</si>
  <si>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</si>
  <si>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</si>
  <si>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</si>
  <si>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</si>
  <si>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</si>
  <si>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</si>
  <si>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</si>
  <si>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</si>
  <si>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</si>
  <si>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</si>
  <si>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</si>
  <si>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</si>
  <si>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</si>
  <si>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</si>
  <si>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</si>
  <si>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</si>
  <si>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</si>
  <si>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</si>
  <si>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</si>
  <si>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</si>
  <si>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</si>
  <si>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</si>
  <si>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</si>
  <si>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</si>
  <si>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</si>
  <si>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</si>
  <si>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</si>
  <si>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</si>
  <si>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</si>
  <si>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</si>
  <si>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</si>
  <si>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</si>
  <si>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</si>
  <si>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</si>
  <si>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</si>
  <si>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</si>
  <si>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</si>
  <si>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</si>
  <si>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</si>
  <si>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</si>
  <si>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</si>
  <si>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</si>
  <si>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</si>
  <si>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</si>
  <si>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</si>
  <si>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</si>
  <si>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</si>
  <si>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</si>
  <si>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</si>
  <si>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</si>
  <si>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</si>
  <si>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</si>
  <si>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</si>
  <si>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</si>
  <si>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</si>
  <si>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</si>
  <si>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</si>
  <si>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</si>
  <si>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</si>
  <si>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</si>
  <si>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</si>
  <si>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</si>
  <si>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</si>
  <si>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</si>
  <si>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</si>
  <si>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</si>
  <si>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</si>
  <si>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</si>
  <si>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</si>
  <si>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</si>
  <si>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</si>
  <si>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</si>
  <si>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</si>
  <si>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</si>
  <si>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</si>
  <si>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</si>
  <si>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</si>
  <si>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</si>
  <si>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</si>
  <si>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</si>
  <si>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</si>
  <si>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</si>
  <si>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</si>
  <si>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</si>
  <si>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</si>
  <si>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</si>
  <si>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</si>
  <si>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</si>
  <si>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</si>
  <si>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</si>
  <si>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</si>
  <si>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</si>
  <si>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</si>
  <si>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</si>
  <si>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</si>
  <si>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</si>
  <si>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</si>
  <si>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</si>
  <si>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</si>
  <si>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</si>
  <si>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</si>
  <si>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</si>
  <si>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</si>
  <si>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</si>
  <si>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</si>
  <si>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</si>
  <si>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</si>
  <si>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</si>
  <si>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</si>
  <si>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</si>
  <si>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</si>
  <si>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</si>
  <si>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</si>
  <si>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</si>
  <si>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</si>
  <si>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</si>
  <si>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</si>
  <si>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</si>
  <si>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</si>
  <si>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</si>
  <si>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</si>
  <si>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</si>
  <si>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</si>
  <si>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</si>
  <si>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</si>
  <si>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</si>
  <si>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</si>
  <si>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</si>
  <si>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</si>
  <si>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</si>
  <si>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</si>
  <si>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</si>
  <si>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</si>
  <si>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</si>
  <si>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</si>
  <si>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</si>
  <si>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</si>
  <si>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</si>
  <si>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</si>
  <si>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</si>
  <si>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</si>
  <si>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</si>
  <si>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</si>
  <si>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</si>
  <si>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</si>
  <si>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</si>
  <si>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</si>
  <si>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</si>
  <si>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</si>
  <si>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</si>
  <si>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</si>
  <si>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</si>
  <si>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</si>
  <si>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</si>
  <si>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</si>
  <si>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</si>
  <si>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</si>
  <si>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</si>
  <si>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</si>
  <si>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</si>
  <si>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</si>
  <si>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</si>
  <si>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</si>
  <si>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</si>
  <si>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</si>
  <si>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</si>
  <si>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</si>
  <si>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</si>
  <si>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</si>
  <si>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</si>
  <si>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</si>
  <si>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</si>
  <si>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</si>
  <si>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</si>
  <si>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</si>
  <si>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</si>
  <si>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</si>
  <si>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</si>
  <si>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</si>
  <si>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</si>
  <si>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</si>
  <si>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</si>
  <si>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</si>
  <si>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</si>
  <si>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</si>
  <si>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</si>
  <si>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</si>
  <si>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</si>
  <si>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</si>
  <si>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</si>
  <si>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</si>
  <si>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</si>
  <si>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</si>
  <si>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</si>
  <si>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</si>
  <si>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</si>
  <si>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</si>
  <si>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</si>
  <si>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</si>
  <si>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</si>
  <si>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</si>
  <si>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</si>
  <si>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</si>
  <si>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</si>
  <si>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</si>
  <si>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</si>
  <si>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</si>
  <si>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</si>
  <si>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</si>
  <si>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</si>
  <si>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</si>
  <si>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</si>
  <si>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</si>
  <si>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</si>
  <si>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</si>
  <si>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</si>
  <si>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</si>
  <si>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</si>
  <si>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</si>
  <si>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</si>
  <si>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</si>
  <si>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</si>
  <si>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</si>
  <si>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</si>
  <si>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</si>
  <si>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</si>
  <si>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</si>
  <si>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</si>
  <si>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</si>
  <si>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</si>
  <si>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</si>
  <si>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</si>
  <si>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</si>
  <si>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</si>
  <si>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</si>
  <si>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</si>
  <si>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</si>
  <si>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</si>
  <si>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</si>
  <si>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</si>
  <si>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</si>
  <si>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</si>
  <si>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</si>
  <si>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</si>
  <si>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</si>
  <si>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</si>
  <si>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</si>
  <si>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</si>
  <si>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</si>
  <si>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</si>
  <si>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</si>
  <si>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</si>
  <si>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</si>
  <si>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</si>
  <si>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</si>
  <si>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</si>
  <si>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</si>
  <si>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</si>
  <si>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</si>
  <si>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</si>
  <si>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</si>
  <si>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</si>
  <si>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</si>
  <si>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</si>
  <si>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</si>
  <si>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</si>
  <si>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</si>
  <si>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</si>
  <si>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</si>
  <si>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</si>
  <si>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</si>
  <si>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</si>
  <si>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</si>
  <si>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</si>
  <si>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</si>
  <si>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</si>
  <si>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</si>
  <si>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</si>
  <si>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</si>
  <si>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</si>
  <si>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</si>
  <si>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</si>
  <si>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</si>
  <si>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</si>
  <si>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</si>
  <si>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</si>
  <si>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</si>
  <si>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</si>
  <si>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</si>
  <si>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</si>
  <si>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</si>
  <si>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</si>
  <si>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</si>
  <si>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</si>
  <si>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</si>
  <si>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</si>
  <si>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</si>
  <si>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</si>
  <si>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</si>
  <si>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</si>
  <si>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</si>
  <si>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</si>
  <si>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</si>
  <si>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</si>
  <si>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</si>
  <si>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</si>
  <si>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</si>
  <si>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</si>
  <si>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</si>
  <si>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</si>
  <si>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</si>
  <si>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</si>
  <si>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</si>
  <si>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</si>
  <si>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</si>
  <si>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</si>
  <si>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</si>
  <si>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</si>
  <si>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</si>
  <si>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</si>
  <si>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</si>
  <si>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</si>
  <si>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</si>
  <si>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</si>
  <si>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</si>
  <si>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</si>
  <si>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</si>
  <si>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</si>
  <si>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</si>
  <si>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</si>
  <si>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</si>
  <si>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</si>
  <si>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</si>
  <si>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</si>
  <si>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</si>
  <si>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</si>
  <si>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</si>
  <si>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</si>
  <si>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</si>
  <si>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</si>
  <si>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</si>
  <si>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</si>
  <si>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</si>
  <si>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</si>
  <si>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</si>
  <si>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</si>
  <si>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</si>
  <si>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</si>
  <si>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</si>
  <si>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</si>
  <si>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</si>
  <si>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</si>
  <si>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</si>
  <si>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</si>
  <si>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</si>
  <si>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</si>
  <si>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</si>
  <si>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</si>
  <si>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</si>
  <si>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</si>
  <si>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</si>
  <si>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</si>
  <si>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</si>
  <si>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</si>
  <si>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</si>
  <si>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</si>
  <si>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</si>
  <si>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</si>
  <si>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</si>
  <si>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</si>
  <si>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</si>
  <si>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</si>
  <si>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</si>
  <si>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</si>
  <si>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</si>
  <si>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</si>
  <si>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</si>
  <si>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</si>
  <si>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</si>
  <si>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</si>
  <si>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</si>
  <si>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</si>
  <si>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</si>
  <si>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</si>
  <si>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</si>
  <si>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</si>
  <si>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</si>
  <si>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</si>
  <si>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</si>
  <si>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</si>
  <si>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</si>
  <si>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</si>
  <si>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</si>
  <si>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</si>
  <si>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</si>
  <si>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</si>
  <si>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</si>
  <si>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</si>
  <si>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</si>
  <si>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</si>
  <si>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</si>
  <si>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</si>
  <si>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</si>
  <si>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</si>
  <si>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</si>
  <si>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</si>
  <si>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</si>
  <si>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</si>
  <si>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</si>
  <si>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</si>
  <si>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</si>
  <si>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</si>
  <si>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</si>
  <si>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</si>
  <si>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</si>
  <si>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</si>
  <si>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</si>
  <si>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</si>
  <si>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</si>
  <si>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</si>
  <si>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</si>
  <si>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</si>
  <si>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</si>
  <si>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</si>
  <si>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</si>
  <si>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</si>
  <si>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</si>
  <si>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</si>
  <si>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</si>
  <si>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</si>
  <si>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</si>
  <si>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</si>
  <si>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</si>
  <si>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</si>
  <si>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</si>
  <si>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</si>
  <si>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</si>
  <si>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</si>
  <si>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</si>
  <si>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</si>
  <si>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</si>
  <si>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</si>
  <si>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</si>
  <si>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</si>
  <si>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</si>
  <si>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</si>
  <si>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</si>
  <si>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</si>
  <si>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</si>
  <si>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</si>
  <si>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</si>
  <si>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</si>
  <si>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</si>
  <si>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</si>
  <si>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</si>
  <si>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</si>
  <si>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</si>
  <si>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</si>
  <si>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</si>
  <si>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</si>
  <si>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</si>
  <si>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</si>
  <si>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</si>
  <si>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</si>
  <si>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</si>
  <si>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</si>
  <si>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</si>
  <si>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</si>
  <si>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</si>
  <si>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</si>
  <si>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</si>
  <si>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</si>
  <si>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</si>
  <si>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</si>
  <si>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</si>
  <si>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</si>
  <si>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</si>
  <si>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</si>
  <si>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</si>
  <si>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</si>
  <si>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</si>
  <si>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</si>
  <si>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</si>
  <si>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</si>
  <si>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</si>
  <si>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</si>
  <si>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</si>
  <si>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</si>
  <si>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</si>
  <si>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</si>
  <si>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</si>
  <si>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</si>
  <si>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</si>
  <si>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</si>
  <si>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</si>
  <si>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</si>
  <si>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</si>
  <si>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</si>
  <si>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</si>
  <si>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</si>
  <si>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</si>
  <si>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</si>
  <si>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</si>
  <si>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</si>
  <si>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</si>
  <si>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</si>
  <si>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</si>
  <si>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</si>
  <si>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</si>
  <si>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</si>
  <si>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</si>
  <si>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</si>
  <si>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</si>
  <si>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</si>
  <si>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</si>
  <si>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</si>
  <si>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</si>
  <si>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</si>
  <si>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</si>
  <si>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</si>
  <si>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</si>
  <si>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</si>
  <si>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</si>
  <si>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</si>
  <si>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</si>
  <si>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</si>
  <si>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</si>
  <si>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</si>
  <si>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</si>
  <si>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</si>
  <si>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</si>
  <si>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</si>
  <si>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</si>
  <si>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</si>
  <si>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</si>
  <si>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</si>
  <si>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</si>
  <si>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</si>
  <si>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</si>
  <si>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</si>
  <si>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</si>
  <si>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</si>
  <si>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</si>
  <si>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</si>
  <si>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</si>
  <si>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</si>
  <si>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</si>
  <si>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</si>
  <si>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</si>
  <si>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</si>
  <si>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</si>
  <si>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</si>
  <si>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</si>
  <si>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</si>
  <si>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</si>
  <si>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</si>
  <si>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</si>
  <si>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</si>
  <si>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</si>
  <si>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</si>
  <si>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</si>
  <si>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</si>
  <si>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</si>
  <si>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</si>
  <si>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</si>
  <si>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</si>
  <si>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</si>
  <si>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</si>
  <si>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</si>
  <si>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</si>
  <si>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</si>
  <si>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</si>
  <si>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</si>
  <si>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</si>
  <si>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</si>
  <si>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</si>
  <si>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</si>
  <si>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</si>
  <si>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</si>
  <si>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</si>
  <si>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</si>
  <si>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</si>
  <si>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</si>
  <si>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</si>
  <si>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</si>
  <si>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</si>
  <si>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</si>
  <si>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</si>
  <si>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</si>
  <si>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</si>
  <si>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</si>
  <si>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</si>
  <si>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</si>
  <si>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</si>
  <si>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</si>
  <si>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</si>
  <si>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</si>
  <si>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</si>
  <si>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</si>
  <si>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</si>
  <si>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</si>
  <si>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</si>
  <si>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</si>
  <si>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</si>
  <si>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</si>
  <si>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</si>
  <si>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</si>
  <si>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</si>
  <si>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</si>
  <si>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</si>
  <si>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</si>
  <si>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</si>
  <si>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</si>
  <si>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</si>
  <si>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</si>
  <si>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</si>
  <si>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</si>
  <si>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</si>
  <si>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</si>
  <si>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</si>
  <si>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</si>
  <si>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</si>
  <si>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</si>
  <si>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</si>
  <si>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</si>
  <si>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</si>
  <si>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</si>
  <si>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</si>
  <si>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</si>
  <si>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</si>
  <si>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</si>
  <si>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</si>
  <si>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</si>
  <si>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</si>
  <si>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</si>
  <si>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</si>
  <si>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</si>
  <si>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</si>
  <si>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</si>
  <si>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</si>
  <si>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</si>
  <si>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</si>
  <si>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</si>
  <si>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</si>
  <si>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</si>
  <si>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</si>
  <si>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</si>
  <si>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</si>
  <si>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</si>
  <si>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</si>
  <si>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</si>
  <si>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</si>
  <si>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</si>
  <si>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</si>
  <si>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</si>
  <si>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</si>
  <si>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</si>
  <si>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</si>
  <si>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</si>
  <si>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</si>
  <si>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</si>
  <si>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</si>
  <si>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</si>
  <si>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</si>
  <si>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</si>
  <si>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</si>
  <si>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</si>
  <si>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</si>
  <si>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</si>
  <si>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</si>
  <si>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</si>
  <si>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</si>
  <si>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</si>
  <si>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</si>
  <si>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</si>
  <si>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</si>
  <si>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</si>
  <si>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</si>
  <si>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</si>
  <si>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</si>
  <si>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</si>
  <si>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</si>
  <si>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</si>
  <si>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</si>
  <si>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</si>
  <si>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</si>
  <si>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</si>
  <si>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</si>
  <si>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</si>
  <si>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</si>
  <si>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</si>
  <si>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</si>
  <si>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</si>
  <si>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</si>
  <si>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</si>
  <si>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</si>
  <si>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</si>
  <si>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</si>
  <si>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</si>
  <si>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</si>
  <si>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</si>
  <si>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</si>
  <si>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</si>
  <si>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</si>
  <si>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</si>
  <si>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</si>
  <si>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</si>
  <si>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</si>
  <si>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</si>
  <si>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</si>
  <si>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</si>
  <si>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</si>
  <si>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</si>
  <si>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</si>
  <si>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</si>
  <si>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</si>
  <si>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</si>
  <si>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</si>
  <si>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</si>
  <si>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</si>
  <si>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</si>
  <si>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</si>
  <si>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</si>
  <si>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</si>
  <si>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</si>
  <si>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</si>
  <si>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</si>
  <si>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</si>
  <si>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</si>
  <si>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</si>
  <si>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</si>
  <si>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</si>
  <si>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</si>
  <si>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</si>
  <si>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</si>
  <si>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</si>
  <si>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</si>
  <si>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</si>
  <si>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</si>
  <si>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</si>
  <si>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</si>
  <si>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</si>
  <si>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</si>
  <si>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</si>
  <si>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</si>
  <si>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</si>
  <si>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</si>
  <si>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</si>
  <si>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</si>
  <si>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</si>
  <si>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</si>
  <si>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</si>
  <si>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</si>
  <si>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</si>
  <si>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</si>
  <si>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</si>
  <si>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</si>
  <si>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</si>
  <si>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</si>
  <si>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</si>
  <si>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</si>
  <si>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</si>
  <si>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</si>
  <si>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</si>
  <si>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</si>
  <si>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</si>
  <si>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</si>
  <si>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</si>
  <si>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</si>
  <si>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</si>
  <si>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</si>
  <si>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</si>
  <si>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</si>
  <si>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</si>
  <si>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</si>
  <si>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</si>
  <si>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</si>
  <si>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</si>
  <si>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</si>
  <si>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</si>
  <si>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</si>
  <si>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</si>
  <si>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</si>
  <si>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</si>
  <si>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</si>
  <si>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</si>
  <si>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</si>
  <si>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</si>
  <si>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</si>
  <si>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</si>
  <si>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</si>
  <si>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</si>
  <si>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</si>
  <si>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</si>
  <si>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</si>
  <si>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</si>
  <si>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</si>
  <si>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</si>
  <si>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</si>
  <si>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</si>
  <si>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</si>
  <si>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</si>
  <si>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</si>
  <si>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</si>
  <si>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</si>
  <si>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</si>
  <si>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</si>
  <si>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</si>
  <si>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</si>
  <si>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</si>
  <si>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</si>
  <si>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</si>
  <si>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</si>
  <si>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</si>
  <si>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</si>
  <si>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</si>
  <si>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</si>
  <si>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</si>
  <si>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</si>
  <si>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</si>
  <si>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</si>
  <si>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</si>
  <si>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</si>
  <si>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</si>
  <si>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</si>
  <si>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</si>
  <si>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</si>
  <si>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</si>
  <si>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</si>
  <si>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</si>
  <si>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</si>
  <si>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</si>
  <si>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</si>
  <si>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</si>
  <si>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</si>
  <si>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</si>
  <si>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</si>
  <si>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</si>
  <si>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</si>
  <si>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</si>
  <si>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</si>
  <si>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</si>
  <si>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</si>
  <si>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</si>
  <si>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</si>
  <si>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</si>
  <si>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</si>
  <si>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</si>
  <si>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</si>
  <si>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</si>
  <si>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</si>
  <si>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</si>
  <si>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</si>
  <si>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</si>
  <si>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</si>
  <si>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</si>
  <si>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</si>
  <si>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</si>
  <si>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</si>
  <si>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</si>
  <si>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</si>
  <si>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</si>
  <si>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</si>
  <si>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</si>
  <si>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</si>
  <si>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</si>
  <si>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</si>
  <si>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</si>
  <si>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</si>
  <si>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</si>
  <si>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</si>
  <si>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</si>
  <si>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</si>
  <si>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</si>
  <si>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</si>
  <si>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</si>
  <si>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</si>
  <si>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</si>
  <si>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</si>
  <si>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</si>
  <si>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</si>
  <si>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</si>
  <si>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</si>
  <si>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</si>
  <si>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</si>
  <si>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</si>
  <si>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</si>
  <si>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</si>
  <si>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</si>
  <si>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</si>
  <si>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</si>
  <si>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</si>
  <si>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</si>
  <si>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</si>
  <si>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</si>
  <si>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</si>
  <si>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</si>
  <si>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</si>
  <si>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</si>
  <si>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</si>
  <si>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</si>
  <si>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</si>
  <si>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</si>
  <si>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</si>
  <si>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</si>
  <si>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</si>
  <si>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</si>
  <si>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</si>
  <si>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</si>
  <si>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</si>
  <si>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</si>
  <si>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</si>
  <si>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</si>
  <si>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</si>
  <si>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</si>
  <si>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</si>
  <si>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</si>
  <si>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</si>
  <si>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</si>
  <si>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</si>
  <si>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</si>
  <si>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</si>
  <si>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</si>
  <si>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</si>
  <si>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</si>
  <si>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</si>
  <si>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</si>
  <si>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</si>
  <si>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</si>
  <si>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</si>
  <si>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</si>
  <si>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</si>
  <si>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</si>
  <si>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</si>
  <si>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</si>
  <si>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</si>
  <si>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</si>
  <si>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</si>
  <si>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</si>
  <si>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</si>
  <si>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</si>
  <si>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</si>
  <si>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</si>
  <si>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</si>
  <si>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</si>
  <si>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</si>
  <si>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</si>
  <si>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</si>
  <si>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</si>
  <si>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</si>
  <si>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</si>
  <si>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</si>
  <si>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</si>
  <si>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</si>
  <si>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</si>
  <si>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</si>
  <si>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</si>
  <si>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</si>
  <si>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</si>
  <si>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</si>
  <si>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</si>
  <si>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</si>
  <si>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</si>
  <si>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</si>
  <si>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</si>
  <si>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</si>
  <si>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</si>
  <si>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</si>
  <si>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</si>
  <si>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</si>
  <si>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</si>
  <si>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</si>
  <si>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</si>
  <si>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</si>
  <si>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</si>
  <si>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</si>
  <si>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</si>
  <si>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</si>
  <si>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</si>
  <si>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</si>
  <si>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</si>
  <si>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</si>
  <si>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</si>
  <si>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</si>
  <si>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</si>
  <si>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</si>
  <si>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</si>
  <si>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</si>
  <si>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</si>
  <si>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</si>
  <si>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</si>
  <si>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</si>
  <si>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</si>
  <si>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</si>
  <si>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</si>
  <si>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</si>
  <si>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</si>
  <si>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</si>
  <si>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</si>
  <si>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</si>
  <si>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</si>
  <si>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</si>
  <si>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</si>
  <si>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</si>
  <si>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</si>
  <si>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</si>
  <si>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</si>
  <si>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</si>
  <si>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</si>
  <si>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</si>
  <si>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</si>
  <si>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</si>
  <si>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</si>
  <si>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</si>
  <si>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</si>
  <si>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</si>
  <si>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</si>
  <si>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</si>
  <si>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</si>
  <si>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</si>
  <si>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</si>
  <si>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</si>
  <si>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</si>
  <si>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</si>
  <si>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</si>
  <si>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</si>
  <si>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</si>
  <si>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</si>
  <si>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</si>
  <si>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</si>
  <si>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</si>
  <si>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</si>
  <si>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</si>
  <si>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</si>
  <si>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</si>
  <si>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</si>
  <si>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</si>
  <si>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</si>
  <si>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</si>
  <si>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</si>
  <si>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</si>
  <si>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</si>
  <si>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</si>
  <si>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</si>
  <si>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</si>
  <si>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</si>
  <si>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</si>
  <si>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</si>
  <si>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</si>
  <si>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</si>
  <si>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</si>
  <si>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</si>
  <si>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</si>
  <si>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</si>
  <si>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</si>
  <si>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</si>
  <si>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</si>
  <si>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</si>
  <si>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</si>
  <si>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</si>
  <si>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</si>
  <si>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</si>
  <si>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</si>
  <si>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</si>
  <si>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</si>
  <si>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</si>
  <si>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</si>
  <si>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</si>
  <si>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</si>
  <si>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</si>
  <si>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</si>
  <si>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</si>
  <si>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</si>
  <si>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</si>
  <si>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</si>
  <si>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</si>
  <si>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</si>
  <si>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</si>
  <si>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</si>
  <si>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</si>
  <si>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</si>
  <si>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</si>
  <si>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</si>
  <si>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</si>
  <si>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</si>
  <si>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</si>
  <si>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</si>
  <si>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</si>
  <si>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</si>
  <si>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</si>
  <si>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</si>
  <si>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</si>
  <si>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</si>
  <si>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</si>
  <si>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</si>
  <si>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</si>
  <si>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</si>
  <si>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</si>
  <si>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</si>
  <si>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</si>
  <si>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</si>
  <si>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</si>
  <si>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</si>
  <si>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</si>
  <si>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</si>
  <si>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</si>
  <si>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</si>
  <si>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</si>
  <si>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</si>
  <si>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</si>
  <si>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</si>
  <si>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</si>
  <si>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</si>
  <si>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</si>
  <si>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</si>
  <si>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</si>
  <si>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</si>
  <si>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</si>
  <si>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</si>
  <si>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</si>
  <si>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</si>
  <si>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</si>
  <si>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</si>
  <si>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</si>
  <si>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</si>
  <si>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</si>
  <si>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</si>
  <si>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</si>
  <si>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</si>
  <si>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</si>
  <si>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</si>
  <si>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</si>
  <si>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</si>
  <si>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</si>
  <si>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</si>
  <si>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</si>
  <si>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</si>
  <si>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</si>
  <si>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</si>
  <si>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</si>
  <si>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</si>
  <si>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</si>
  <si>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</si>
  <si>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</si>
  <si>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</si>
  <si>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</si>
  <si>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</si>
  <si>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</si>
  <si>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</si>
  <si>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</si>
  <si>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</si>
  <si>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</si>
  <si>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</si>
  <si>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</si>
  <si>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</si>
  <si>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</si>
  <si>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</si>
  <si>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</si>
  <si>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</si>
  <si>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</si>
  <si>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</si>
  <si>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</si>
  <si>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</si>
  <si>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</si>
  <si>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</si>
  <si>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</si>
  <si>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</si>
  <si>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</si>
  <si>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</si>
  <si>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</si>
  <si>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</si>
  <si>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</si>
  <si>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</si>
  <si>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</si>
  <si>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</si>
  <si>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</si>
  <si>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</si>
  <si>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</si>
  <si>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</si>
  <si>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</si>
  <si>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</si>
  <si>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</si>
  <si>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</si>
  <si>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</si>
  <si>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</si>
  <si>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</si>
  <si>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</si>
  <si>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</si>
  <si>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</si>
  <si>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</si>
  <si>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</si>
  <si>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</si>
  <si>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</si>
  <si>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</si>
  <si>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</si>
  <si>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</si>
  <si>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</si>
  <si>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</si>
  <si>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</si>
  <si>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</si>
  <si>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</si>
  <si>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</si>
  <si>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</si>
  <si>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</si>
  <si>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</si>
  <si>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</si>
  <si>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</si>
  <si>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</si>
  <si>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</si>
  <si>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</si>
  <si>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</si>
  <si>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</si>
  <si>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</si>
  <si>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</si>
  <si>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</si>
  <si>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</si>
  <si>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</si>
  <si>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</si>
  <si>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</si>
  <si>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</si>
  <si>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</si>
  <si>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</si>
  <si>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</si>
  <si>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</si>
  <si>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</si>
  <si>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</si>
  <si>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</si>
  <si>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</si>
  <si>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</si>
  <si>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</si>
  <si>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</si>
  <si>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</si>
  <si>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</si>
  <si>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</si>
  <si>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</si>
  <si>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</si>
  <si>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</si>
  <si>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</si>
  <si>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</si>
  <si>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</si>
  <si>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</si>
  <si>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</si>
  <si>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</si>
  <si>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</si>
  <si>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</si>
  <si>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</si>
  <si>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</si>
  <si>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</si>
  <si>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</si>
  <si>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</si>
  <si>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</si>
  <si>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</si>
  <si>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</si>
  <si>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</si>
  <si>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</si>
  <si>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</si>
  <si>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</si>
  <si>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</si>
  <si>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</si>
  <si>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</si>
  <si>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</si>
  <si>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</si>
  <si>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</si>
  <si>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</si>
  <si>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</si>
  <si>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</si>
  <si>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</si>
  <si>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</si>
  <si>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</si>
  <si>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</si>
  <si>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</si>
  <si>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</si>
  <si>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</si>
  <si>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</si>
  <si>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</si>
  <si>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</si>
  <si>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</si>
  <si>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</si>
  <si>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</si>
  <si>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</si>
  <si>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</si>
  <si>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</si>
  <si>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</si>
  <si>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</si>
  <si>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</si>
  <si>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</si>
  <si>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</si>
  <si>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</si>
  <si>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</si>
  <si>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</si>
  <si>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</si>
  <si>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</si>
  <si>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</si>
  <si>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</si>
  <si>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</si>
  <si>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</si>
  <si>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</si>
  <si>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</si>
  <si>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</si>
  <si>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</si>
  <si>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</si>
  <si>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</si>
  <si>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</si>
  <si>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</si>
  <si>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</si>
  <si>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</si>
  <si>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</si>
  <si>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</si>
  <si>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</si>
  <si>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</si>
  <si>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</si>
  <si>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</si>
  <si>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</si>
  <si>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</si>
  <si>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</si>
  <si>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</si>
  <si>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</si>
  <si>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</si>
  <si>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</si>
  <si>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</si>
  <si>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</si>
  <si>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</si>
  <si>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</si>
  <si>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</si>
  <si>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</si>
  <si>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</si>
  <si>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</si>
  <si>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</si>
  <si>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</si>
  <si>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</si>
  <si>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</si>
  <si>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</si>
  <si>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</si>
  <si>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</si>
  <si>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</si>
  <si>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</si>
  <si>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</si>
  <si>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</si>
  <si>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</si>
  <si>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</si>
  <si>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</si>
  <si>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</si>
  <si>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</si>
  <si>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</si>
  <si>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</si>
  <si>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</si>
  <si>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</si>
  <si>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</si>
  <si>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</si>
  <si>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</si>
  <si>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</si>
  <si>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</si>
  <si>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</si>
  <si>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</si>
  <si>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</si>
  <si>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</si>
  <si>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</si>
  <si>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</si>
  <si>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</si>
  <si>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</si>
  <si>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</si>
  <si>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</si>
  <si>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</si>
  <si>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</si>
  <si>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</si>
  <si>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</si>
  <si>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</si>
  <si>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</si>
  <si>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</si>
  <si>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</si>
  <si>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</si>
  <si>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</si>
  <si>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</si>
  <si>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</si>
  <si>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</si>
  <si>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</si>
  <si>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</si>
  <si>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</si>
  <si>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</si>
  <si>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</si>
  <si>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</si>
  <si>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</si>
  <si>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</si>
  <si>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</si>
  <si>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</si>
  <si>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</si>
  <si>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</si>
  <si>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</si>
  <si>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</si>
  <si>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</si>
  <si>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</si>
  <si>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</si>
  <si>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</si>
  <si>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</si>
  <si>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</si>
  <si>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</si>
  <si>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</si>
  <si>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</si>
  <si>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</si>
  <si>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</si>
  <si>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</si>
  <si>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</si>
  <si>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</si>
  <si>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</si>
  <si>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</si>
  <si>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</si>
  <si>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</si>
  <si>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</si>
  <si>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</si>
  <si>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</si>
  <si>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</si>
  <si>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</si>
  <si>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</si>
  <si>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</si>
  <si>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</si>
  <si>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</si>
  <si>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</si>
  <si>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</si>
  <si>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</si>
  <si>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</si>
  <si>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</si>
  <si>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</si>
  <si>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</si>
  <si>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</si>
  <si>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</si>
  <si>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</si>
  <si>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</si>
  <si>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</si>
  <si>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</si>
  <si>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</si>
  <si>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</si>
  <si>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</si>
  <si>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</si>
  <si>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</si>
  <si>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</si>
  <si>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</si>
  <si>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</si>
  <si>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</si>
  <si>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</si>
  <si>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</si>
  <si>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</si>
  <si>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</si>
  <si>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</si>
  <si>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</si>
  <si>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</si>
  <si>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</si>
  <si>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</si>
  <si>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</si>
  <si>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</si>
  <si>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</si>
  <si>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</si>
  <si>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</si>
  <si>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</si>
  <si>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</si>
  <si>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</si>
  <si>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</si>
  <si>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</si>
  <si>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</si>
  <si>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</si>
  <si>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</si>
  <si>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</si>
  <si>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</si>
  <si>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</si>
  <si>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</si>
  <si>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</si>
  <si>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</si>
  <si>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</si>
  <si>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</si>
  <si>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</si>
  <si>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</si>
  <si>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</si>
  <si>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</si>
  <si>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</si>
  <si>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</si>
  <si>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</si>
  <si>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</si>
  <si>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</si>
  <si>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</si>
  <si>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</si>
  <si>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</si>
  <si>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</si>
  <si>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</si>
  <si>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</si>
  <si>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</si>
  <si>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</si>
  <si>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</si>
  <si>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</si>
  <si>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</si>
  <si>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</si>
  <si>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</si>
  <si>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</si>
  <si>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</si>
  <si>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</si>
  <si>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</si>
  <si>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</si>
  <si>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</si>
  <si>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</si>
  <si>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</si>
  <si>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</si>
  <si>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</si>
  <si>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</si>
  <si>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</si>
  <si>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</si>
  <si>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</si>
  <si>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</si>
  <si>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</si>
  <si>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</si>
  <si>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</si>
  <si>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</si>
  <si>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</si>
  <si>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</si>
  <si>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</si>
  <si>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</si>
  <si>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</si>
  <si>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</si>
  <si>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</si>
  <si>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</si>
  <si>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</si>
  <si>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</si>
  <si>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</si>
  <si>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</si>
  <si>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</si>
  <si>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</si>
  <si>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</si>
  <si>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</si>
  <si>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</si>
  <si>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</si>
  <si>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</si>
  <si>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</si>
  <si>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</si>
  <si>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</si>
  <si>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</si>
  <si>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</si>
  <si>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</si>
  <si>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</si>
  <si>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</si>
  <si>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</si>
  <si>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</si>
  <si>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</si>
  <si>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</si>
  <si>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</si>
  <si>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</si>
  <si>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</si>
  <si>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</si>
  <si>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</si>
  <si>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</si>
  <si>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</si>
  <si>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</si>
  <si>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</si>
  <si>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</si>
  <si>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</si>
  <si>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</si>
  <si>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</si>
  <si>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</si>
  <si>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</si>
  <si>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</si>
  <si>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</si>
  <si>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</si>
  <si>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</si>
  <si>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</si>
  <si>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</si>
  <si>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</si>
  <si>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</si>
  <si>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</si>
  <si>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</si>
  <si>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</si>
  <si>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</si>
  <si>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</si>
  <si>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</si>
  <si>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</si>
  <si>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</si>
  <si>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</si>
  <si>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</si>
  <si>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</si>
  <si>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</si>
  <si>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</si>
  <si>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</si>
  <si>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</si>
  <si>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</si>
  <si>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</si>
  <si>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</si>
  <si>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</si>
  <si>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</si>
  <si>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</si>
  <si>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</si>
  <si>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</si>
  <si>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</si>
  <si>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</si>
  <si>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</si>
  <si>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</si>
  <si>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</si>
  <si>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</si>
  <si>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</si>
  <si>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</si>
  <si>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</si>
  <si>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</si>
  <si>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</si>
  <si>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</si>
  <si>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</si>
  <si>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</si>
  <si>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</si>
  <si>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</si>
  <si>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</si>
  <si>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</si>
  <si>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</si>
  <si>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</si>
  <si>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</si>
  <si>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</si>
  <si>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</si>
  <si>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</si>
  <si>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</si>
  <si>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</si>
  <si>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</si>
  <si>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</si>
  <si>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</si>
  <si>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</si>
  <si>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</si>
  <si>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</si>
  <si>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</si>
  <si>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</si>
  <si>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</si>
  <si>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</si>
  <si>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</si>
  <si>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</si>
  <si>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</si>
  <si>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</si>
  <si>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</si>
  <si>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</si>
  <si>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</si>
  <si>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</si>
  <si>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</si>
  <si>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</si>
  <si>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</si>
  <si>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</si>
  <si>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</si>
  <si>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</si>
  <si>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</si>
  <si>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</si>
  <si>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</si>
  <si>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</si>
  <si>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</si>
  <si>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</si>
  <si>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</si>
  <si>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</si>
  <si>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</si>
  <si>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</si>
  <si>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</si>
  <si>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</si>
  <si>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</si>
  <si>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</si>
  <si>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</si>
  <si>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</si>
  <si>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</si>
  <si>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</si>
  <si>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</si>
  <si>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</si>
  <si>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</si>
  <si>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</si>
  <si>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</si>
  <si>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</si>
  <si>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</si>
  <si>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</si>
  <si>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</si>
  <si>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</si>
  <si>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</si>
  <si>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</si>
  <si>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</si>
  <si>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</si>
  <si>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</si>
  <si>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</si>
  <si>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</si>
  <si>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</si>
  <si>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</si>
  <si>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</si>
  <si>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</si>
  <si>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</si>
  <si>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</si>
  <si>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</si>
  <si>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</si>
  <si>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</si>
  <si>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</si>
  <si>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</si>
  <si>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</si>
  <si>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</si>
  <si>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</si>
  <si>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</si>
  <si>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</si>
  <si>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</si>
  <si>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</si>
  <si>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</si>
  <si>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</si>
  <si>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</si>
  <si>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</si>
  <si>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</si>
  <si>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</si>
  <si>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</si>
  <si>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</si>
  <si>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</si>
  <si>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</si>
  <si>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</si>
  <si>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</si>
  <si>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</si>
  <si>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</si>
  <si>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</si>
  <si>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</si>
  <si>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</si>
  <si>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</si>
  <si>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</si>
  <si>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</si>
  <si>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</si>
  <si>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</si>
  <si>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</si>
  <si>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</si>
  <si>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</si>
  <si>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</si>
  <si>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</si>
  <si>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</si>
  <si>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</si>
  <si>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</si>
  <si>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</si>
  <si>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</si>
  <si>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</si>
  <si>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</si>
  <si>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</si>
  <si>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</si>
  <si>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</si>
  <si>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</si>
  <si>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</si>
  <si>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</si>
  <si>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</si>
  <si>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</si>
  <si>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</si>
  <si>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</si>
  <si>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</si>
  <si>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</si>
  <si>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</si>
  <si>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</si>
  <si>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</si>
  <si>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</si>
  <si>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</si>
  <si>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</si>
  <si>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</si>
  <si>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</si>
  <si>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</si>
  <si>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</si>
  <si>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</si>
  <si>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</si>
  <si>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</si>
  <si>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</si>
  <si>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</si>
  <si>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</si>
  <si>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</si>
  <si>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</si>
  <si>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</si>
  <si>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</si>
  <si>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</si>
  <si>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</si>
  <si>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</si>
  <si>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</si>
  <si>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</si>
  <si>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</si>
  <si>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</si>
  <si>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</si>
  <si>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</si>
  <si>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</si>
  <si>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</si>
  <si>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</si>
  <si>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</si>
  <si>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</si>
  <si>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</si>
  <si>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</si>
  <si>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</si>
  <si>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</si>
  <si>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</si>
  <si>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</si>
  <si>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</si>
  <si>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</si>
  <si>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</si>
  <si>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</si>
  <si>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</si>
  <si>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</si>
  <si>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</si>
  <si>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</si>
  <si>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</si>
  <si>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</si>
  <si>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</si>
  <si>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</si>
  <si>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</si>
  <si>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</si>
  <si>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</si>
  <si>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</si>
  <si>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</si>
  <si>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</si>
  <si>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</si>
  <si>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</si>
  <si>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</si>
  <si>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</si>
  <si>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</si>
  <si>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</si>
  <si>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</si>
  <si>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</si>
  <si>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</si>
  <si>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</si>
  <si>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</si>
  <si>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</si>
  <si>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</si>
  <si>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</si>
  <si>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</si>
  <si>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</si>
  <si>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</si>
  <si>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</si>
  <si>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</si>
  <si>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</si>
  <si>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</si>
  <si>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</si>
  <si>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</si>
  <si>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</si>
  <si>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</si>
  <si>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</si>
  <si>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</si>
  <si>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</si>
  <si>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</si>
  <si>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</si>
  <si>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</si>
  <si>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</si>
  <si>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</si>
  <si>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</si>
  <si>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</si>
  <si>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</si>
  <si>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</si>
  <si>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</si>
  <si>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</si>
  <si>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</si>
  <si>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</si>
  <si>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</si>
  <si>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</si>
  <si>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</si>
  <si>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</si>
  <si>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</si>
  <si>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</si>
  <si>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</si>
  <si>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</si>
  <si>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</si>
  <si>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</si>
  <si>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</si>
  <si>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</si>
  <si>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</si>
  <si>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</si>
  <si>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</si>
  <si>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</si>
  <si>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</si>
  <si>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</si>
  <si>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</si>
  <si>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</si>
  <si>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</si>
  <si>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</si>
  <si>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</si>
  <si>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</si>
  <si>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</si>
  <si>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</si>
  <si>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</si>
  <si>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</si>
  <si>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</si>
  <si>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</si>
  <si>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</si>
  <si>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</si>
  <si>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</si>
  <si>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</si>
  <si>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</si>
  <si>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</si>
  <si>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</si>
  <si>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</si>
  <si>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</si>
  <si>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</si>
  <si>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</si>
  <si>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</si>
  <si>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</si>
  <si>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</si>
  <si>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</si>
  <si>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</si>
  <si>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</si>
  <si>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</si>
  <si>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</si>
  <si>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</si>
  <si>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</si>
  <si>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</si>
  <si>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</si>
  <si>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</si>
  <si>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</si>
  <si>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</si>
  <si>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</si>
  <si>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</si>
  <si>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</si>
  <si>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</si>
  <si>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</si>
  <si>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</si>
  <si>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</si>
  <si>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</si>
  <si>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</si>
  <si>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</si>
  <si>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</si>
  <si>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</si>
  <si>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</si>
  <si>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</si>
  <si>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</si>
  <si>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</si>
  <si>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</si>
  <si>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</si>
  <si>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</si>
  <si>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</si>
  <si>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</si>
  <si>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</si>
  <si>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</si>
  <si>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</si>
  <si>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</si>
  <si>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</si>
  <si>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</si>
  <si>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</si>
  <si>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</si>
  <si>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</si>
  <si>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</si>
  <si>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</si>
  <si>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</si>
  <si>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</si>
  <si>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</si>
  <si>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</si>
  <si>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</si>
  <si>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</si>
  <si>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</si>
  <si>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</si>
  <si>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</si>
  <si>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</si>
  <si>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</si>
  <si>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</si>
  <si>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</si>
  <si>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</si>
  <si>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</si>
  <si>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</si>
  <si>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</si>
  <si>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</si>
  <si>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</si>
  <si>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</si>
  <si>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</si>
  <si>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</si>
  <si>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</si>
  <si>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</si>
  <si>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</si>
  <si>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</si>
  <si>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</si>
  <si>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</si>
  <si>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</si>
  <si>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</si>
  <si>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</si>
  <si>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</si>
  <si>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</si>
  <si>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</si>
  <si>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</si>
  <si>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</si>
  <si>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</si>
  <si>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</si>
  <si>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</si>
  <si>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</si>
  <si>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</si>
  <si>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</si>
  <si>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</si>
  <si>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</si>
  <si>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</si>
  <si>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</si>
  <si>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</si>
  <si>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</si>
  <si>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</si>
  <si>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</si>
  <si>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</si>
  <si>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</si>
  <si>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</si>
  <si>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</si>
  <si>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</si>
  <si>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</si>
  <si>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</si>
  <si>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</si>
  <si>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</si>
  <si>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</si>
  <si>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</si>
  <si>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</si>
  <si>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</si>
  <si>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</si>
  <si>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</si>
  <si>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</si>
  <si>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</si>
  <si>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</si>
  <si>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</si>
  <si>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</si>
  <si>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</si>
  <si>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</si>
  <si>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</si>
  <si>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</si>
  <si>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</si>
  <si>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</si>
  <si>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</si>
  <si>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</si>
  <si>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</si>
  <si>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</si>
  <si>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</si>
  <si>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</si>
  <si>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</si>
  <si>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</si>
  <si>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</si>
  <si>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</si>
  <si>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</si>
  <si>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</si>
  <si>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</si>
  <si>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</si>
  <si>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</si>
  <si>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</si>
  <si>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</si>
  <si>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</si>
  <si>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</si>
  <si>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</si>
  <si>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</si>
  <si>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</si>
  <si>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</si>
  <si>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</si>
  <si>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</si>
  <si>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</si>
  <si>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</si>
  <si>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</si>
  <si>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</si>
  <si>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</si>
  <si>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</si>
  <si>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</si>
  <si>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</si>
  <si>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</si>
  <si>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</si>
  <si>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</si>
  <si>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</si>
  <si>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</si>
  <si>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</si>
  <si>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</si>
  <si>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</si>
  <si>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</si>
  <si>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</si>
  <si>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</si>
  <si>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</si>
  <si>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</si>
  <si>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</si>
  <si>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</si>
  <si>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</si>
  <si>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</si>
  <si>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</si>
  <si>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</si>
  <si>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</si>
  <si>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</si>
  <si>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</si>
  <si>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</si>
  <si>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</si>
  <si>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</si>
  <si>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</si>
  <si>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</si>
  <si>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</si>
  <si>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</si>
  <si>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</si>
  <si>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</si>
  <si>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</si>
  <si>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</si>
  <si>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</si>
  <si>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</si>
  <si>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</si>
  <si>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</si>
  <si>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</si>
  <si>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</si>
  <si>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</si>
  <si>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</si>
  <si>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</si>
  <si>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</si>
  <si>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</si>
  <si>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</si>
  <si>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</si>
  <si>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</si>
  <si>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</si>
  <si>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</si>
  <si>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</si>
  <si>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</si>
  <si>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</si>
  <si>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</si>
  <si>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</si>
  <si>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</si>
  <si>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</si>
  <si>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</si>
  <si>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</si>
  <si>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</si>
  <si>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</si>
  <si>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</si>
  <si>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</si>
  <si>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</si>
  <si>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</si>
  <si>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</si>
  <si>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</si>
  <si>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</si>
  <si>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</si>
  <si>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</si>
  <si>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</si>
  <si>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</si>
  <si>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</si>
  <si>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</si>
  <si>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</si>
  <si>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</si>
  <si>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</si>
  <si>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</si>
  <si>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</si>
  <si>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</si>
  <si>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</si>
  <si>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</si>
  <si>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</si>
  <si>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</si>
  <si>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</si>
  <si>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</si>
  <si>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</si>
  <si>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</si>
  <si>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</si>
  <si>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</si>
  <si>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</si>
  <si>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</si>
  <si>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</si>
  <si>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</si>
  <si>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</si>
  <si>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</si>
  <si>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</si>
  <si>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</si>
  <si>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</si>
  <si>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</si>
  <si>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</si>
  <si>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</si>
  <si>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</si>
  <si>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</si>
  <si>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</si>
  <si>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</si>
  <si>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</si>
  <si>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</si>
  <si>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</si>
  <si>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</si>
  <si>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</si>
  <si>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</si>
  <si>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</si>
  <si>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</si>
  <si>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</si>
  <si>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</si>
  <si>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</si>
  <si>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</si>
  <si>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</si>
  <si>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</si>
  <si>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</si>
  <si>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</si>
  <si>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</si>
  <si>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</si>
  <si>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</si>
  <si>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</si>
  <si>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</si>
  <si>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</si>
  <si>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</si>
  <si>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</si>
  <si>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</si>
  <si>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</si>
  <si>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</si>
  <si>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</si>
  <si>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</si>
  <si>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</si>
  <si>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</si>
  <si>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</si>
  <si>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</si>
  <si>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</si>
  <si>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</si>
  <si>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</si>
  <si>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</si>
  <si>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</si>
  <si>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</si>
  <si>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</si>
  <si>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</si>
  <si>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</si>
  <si>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</si>
  <si>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</si>
  <si>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</si>
  <si>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</si>
  <si>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</si>
  <si>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</si>
  <si>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</si>
  <si>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</si>
  <si>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</si>
  <si>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</si>
  <si>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</si>
  <si>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</si>
  <si>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</si>
  <si>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</si>
  <si>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</si>
  <si>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</si>
  <si>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</si>
  <si>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</si>
  <si>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</si>
  <si>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</si>
  <si>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</si>
  <si>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</si>
  <si>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</si>
  <si>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</si>
  <si>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</si>
  <si>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</si>
  <si>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</si>
  <si>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</si>
  <si>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</si>
  <si>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</si>
  <si>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</si>
  <si>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</si>
  <si>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</si>
  <si>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</si>
  <si>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</si>
  <si>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</si>
  <si>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</si>
  <si>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</si>
  <si>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</si>
  <si>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</si>
  <si>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</si>
  <si>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</si>
  <si>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</si>
  <si>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</si>
  <si>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</si>
  <si>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</si>
  <si>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</si>
  <si>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</si>
  <si>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</si>
  <si>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</si>
  <si>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</si>
  <si>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</si>
  <si>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</si>
  <si>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</si>
  <si>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</si>
  <si>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</si>
  <si>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</si>
  <si>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</si>
  <si>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</si>
  <si>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</si>
  <si>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</si>
  <si>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</si>
  <si>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</si>
  <si>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</si>
  <si>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</si>
  <si>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</si>
  <si>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</si>
  <si>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</si>
  <si>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</si>
  <si>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</si>
  <si>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</si>
  <si>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</si>
  <si>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</si>
  <si>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</si>
  <si>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</si>
  <si>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</si>
  <si>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</si>
  <si>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</si>
  <si>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</si>
  <si>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</si>
  <si>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</si>
  <si>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</si>
  <si>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</si>
  <si>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</si>
  <si>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</si>
  <si>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</si>
  <si>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</si>
  <si>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</si>
  <si>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</si>
  <si>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</si>
  <si>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</si>
  <si>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</si>
  <si>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</si>
  <si>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</si>
  <si>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</si>
  <si>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</si>
  <si>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</si>
  <si>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</si>
  <si>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</si>
  <si>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</si>
  <si>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</si>
  <si>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</si>
  <si>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</si>
  <si>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</si>
  <si>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</si>
  <si>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</si>
  <si>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</si>
  <si>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</si>
  <si>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</si>
  <si>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</si>
  <si>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</si>
  <si>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</si>
  <si>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</si>
  <si>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</si>
  <si>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</si>
  <si>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</si>
  <si>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</si>
  <si>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</si>
  <si>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</si>
  <si>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</si>
  <si>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</si>
  <si>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</si>
  <si>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</si>
  <si>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</si>
  <si>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</si>
  <si>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</si>
  <si>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</si>
  <si>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</si>
  <si>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</si>
  <si>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</si>
  <si>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</si>
  <si>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</si>
  <si>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</si>
  <si>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</si>
  <si>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</si>
  <si>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</si>
  <si>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</si>
  <si>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</si>
  <si>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</si>
  <si>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</si>
  <si>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</si>
  <si>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</si>
  <si>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</si>
  <si>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</si>
  <si>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</si>
  <si>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</si>
  <si>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</si>
  <si>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</si>
  <si>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</si>
  <si>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</si>
  <si>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</si>
  <si>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</si>
  <si>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</si>
  <si>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</si>
  <si>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</si>
  <si>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</si>
  <si>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</si>
  <si>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</si>
  <si>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</si>
  <si>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</si>
  <si>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</si>
  <si>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</si>
  <si>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</si>
  <si>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</si>
  <si>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</si>
  <si>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</si>
  <si>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</si>
  <si>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</si>
  <si>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</si>
  <si>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</si>
  <si>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</si>
  <si>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</si>
  <si>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</si>
  <si>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</si>
  <si>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</si>
  <si>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</si>
  <si>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</si>
  <si>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</si>
  <si>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</si>
  <si>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</si>
  <si>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</si>
  <si>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</si>
  <si>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</si>
  <si>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</si>
  <si>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</si>
  <si>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</si>
  <si>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</si>
  <si>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</si>
  <si>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</si>
  <si>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</si>
  <si>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</si>
  <si>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</si>
  <si>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</si>
  <si>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</si>
  <si>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</si>
  <si>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</si>
  <si>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</si>
  <si>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</si>
  <si>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</si>
  <si>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</si>
  <si>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</si>
  <si>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</si>
  <si>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</si>
  <si>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</si>
  <si>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</si>
  <si>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</si>
  <si>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</si>
  <si>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</si>
  <si>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</si>
  <si>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</si>
  <si>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</si>
  <si>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</si>
  <si>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</si>
  <si>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</si>
  <si>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</si>
  <si>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</si>
  <si>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</si>
  <si>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</si>
  <si>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</si>
  <si>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</si>
  <si>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</si>
  <si>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</si>
  <si>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</si>
  <si>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</si>
  <si>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</si>
  <si>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</si>
  <si>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</si>
  <si>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</si>
  <si>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</si>
  <si>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</si>
  <si>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</si>
  <si>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</si>
  <si>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</si>
  <si>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</si>
  <si>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</si>
  <si>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</si>
  <si>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</si>
  <si>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</si>
  <si>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</si>
  <si>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</si>
  <si>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</si>
  <si>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</si>
  <si>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</si>
  <si>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</si>
  <si>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</si>
  <si>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</si>
  <si>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</si>
  <si>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</si>
  <si>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</si>
  <si>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</si>
  <si>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</si>
  <si>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</si>
  <si>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</si>
  <si>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</si>
  <si>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</si>
  <si>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</si>
  <si>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</si>
  <si>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</si>
  <si>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</si>
  <si>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</si>
  <si>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</si>
  <si>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</si>
  <si>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</si>
  <si>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</si>
  <si>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</si>
  <si>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</si>
  <si>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</si>
  <si>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</si>
  <si>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</si>
  <si>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</si>
  <si>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</si>
  <si>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</si>
  <si>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</si>
  <si>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</si>
  <si>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</si>
  <si>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</si>
  <si>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</si>
  <si>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</si>
  <si>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</si>
  <si>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</si>
  <si>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</si>
  <si>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</si>
  <si>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</si>
  <si>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</si>
  <si>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</si>
  <si>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</si>
  <si>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</si>
  <si>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</si>
  <si>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</si>
  <si>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</si>
  <si>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</si>
  <si>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</si>
  <si>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</si>
  <si>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</si>
  <si>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</si>
  <si>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</si>
  <si>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</si>
  <si>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</si>
  <si>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</si>
  <si>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</si>
  <si>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</si>
  <si>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</si>
  <si>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</si>
  <si>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</si>
  <si>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</si>
  <si>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</si>
  <si>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</si>
  <si>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</si>
  <si>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</si>
  <si>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</si>
  <si>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</si>
  <si>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</si>
  <si>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</si>
  <si>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</si>
  <si>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</si>
  <si>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</si>
  <si>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</si>
  <si>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</si>
  <si>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</si>
  <si>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</si>
  <si>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</si>
  <si>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</si>
  <si>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</si>
  <si>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</si>
  <si>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</si>
  <si>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</si>
  <si>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</si>
  <si>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</si>
  <si>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</si>
  <si>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</si>
  <si>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</si>
  <si>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</si>
  <si>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</si>
  <si>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</si>
  <si>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</si>
  <si>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</si>
  <si>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</si>
  <si>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</si>
  <si>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</si>
  <si>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</si>
  <si>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</si>
  <si>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</si>
  <si>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</si>
  <si>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</si>
  <si>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</si>
  <si>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</si>
  <si>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</si>
  <si>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</si>
  <si>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</si>
  <si>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</si>
  <si>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</si>
  <si>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</si>
  <si>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</si>
  <si>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</si>
  <si>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</si>
  <si>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</si>
  <si>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</si>
  <si>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</si>
  <si>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</si>
  <si>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</si>
  <si>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</si>
  <si>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</si>
  <si>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</si>
  <si>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</si>
  <si>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</si>
  <si>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</si>
  <si>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</si>
  <si>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</si>
  <si>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</si>
  <si>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</si>
  <si>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</si>
  <si>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</si>
  <si>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</si>
  <si>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</si>
  <si>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</si>
  <si>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</si>
  <si>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</si>
  <si>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</si>
  <si>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</si>
  <si>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</si>
  <si>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</si>
  <si>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</si>
  <si>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</si>
  <si>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</si>
  <si>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</si>
  <si>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</si>
  <si>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</si>
  <si>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</si>
  <si>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</si>
  <si>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</si>
  <si>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</si>
  <si>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</si>
  <si>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</si>
  <si>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</si>
  <si>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</si>
  <si>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</si>
  <si>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</si>
  <si>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</si>
  <si>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</si>
  <si>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</si>
  <si>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</si>
  <si>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</si>
  <si>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</si>
  <si>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</si>
  <si>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</si>
  <si>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</si>
  <si>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</si>
  <si>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</si>
  <si>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</si>
  <si>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</si>
  <si>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</si>
  <si>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</si>
  <si>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</si>
  <si>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</si>
  <si>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</si>
  <si>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</si>
  <si>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</si>
  <si>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</si>
  <si>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</si>
  <si>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</si>
  <si>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</si>
  <si>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</si>
  <si>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</si>
  <si>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</si>
  <si>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</si>
  <si>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</si>
  <si>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</si>
  <si>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</si>
  <si>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</si>
  <si>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</si>
  <si>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</si>
  <si>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</si>
  <si>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</si>
  <si>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</si>
  <si>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</si>
  <si>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</si>
  <si>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</si>
  <si>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</si>
  <si>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</si>
  <si>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</si>
  <si>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</si>
  <si>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</si>
  <si>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</si>
  <si>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</si>
  <si>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</si>
  <si>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</si>
  <si>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</si>
  <si>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</si>
  <si>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</si>
  <si>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</si>
  <si>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</si>
  <si>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</si>
  <si>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</si>
  <si>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</si>
  <si>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</si>
  <si>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</si>
  <si>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</si>
  <si>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</si>
  <si>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</si>
  <si>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</si>
  <si>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</si>
  <si>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</si>
  <si>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</si>
  <si>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</si>
  <si>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</si>
  <si>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</si>
  <si>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</si>
  <si>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</si>
  <si>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</si>
  <si>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</si>
  <si>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</si>
  <si>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</si>
  <si>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</si>
  <si>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</si>
  <si>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</si>
  <si>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</si>
  <si>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</si>
  <si>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</si>
  <si>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</si>
  <si>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</si>
  <si>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</si>
  <si>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</si>
  <si>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</si>
  <si>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</si>
  <si>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</si>
  <si>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</si>
  <si>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</si>
  <si>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</si>
  <si>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</si>
  <si>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</si>
  <si>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</si>
  <si>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</si>
  <si>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</si>
  <si>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</si>
  <si>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</si>
  <si>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</si>
  <si>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</si>
  <si>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</si>
  <si>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</si>
  <si>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</si>
  <si>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</si>
  <si>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</si>
  <si>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</si>
  <si>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</si>
  <si>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</si>
  <si>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</si>
  <si>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</si>
  <si>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</si>
  <si>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</si>
  <si>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</si>
  <si>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</si>
  <si>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</si>
  <si>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</si>
  <si>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</si>
  <si>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</si>
  <si>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</si>
  <si>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</si>
  <si>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</si>
  <si>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</si>
  <si>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</si>
  <si>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</si>
  <si>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</si>
  <si>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</si>
  <si>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</si>
  <si>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</si>
  <si>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</si>
  <si>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</si>
  <si>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</si>
  <si>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</si>
  <si>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</si>
  <si>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</si>
  <si>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</si>
  <si>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</si>
  <si>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</si>
  <si>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</si>
  <si>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</si>
  <si>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</si>
  <si>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</si>
  <si>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</si>
  <si>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</si>
  <si>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</si>
  <si>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</si>
  <si>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</si>
  <si>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</si>
  <si>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</si>
  <si>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</si>
  <si>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</si>
  <si>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</si>
  <si>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</si>
  <si>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</si>
  <si>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</si>
  <si>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</si>
  <si>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</si>
  <si>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</si>
  <si>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</si>
  <si>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</si>
  <si>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</si>
  <si>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</si>
  <si>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</si>
  <si>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</si>
  <si>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</si>
  <si>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</si>
  <si>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</si>
  <si>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</si>
  <si>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</si>
  <si>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</si>
  <si>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</si>
  <si>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</si>
  <si>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</si>
  <si>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</si>
  <si>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</si>
  <si>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</si>
  <si>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</si>
  <si>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</si>
  <si>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</si>
  <si>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</si>
  <si>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</si>
  <si>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</si>
  <si>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</si>
  <si>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</si>
  <si>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</si>
  <si>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</si>
  <si>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</si>
  <si>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</si>
  <si>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</si>
  <si>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</si>
  <si>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</si>
  <si>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</si>
  <si>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</si>
  <si>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</si>
  <si>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</si>
  <si>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</si>
  <si>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</si>
  <si>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</si>
  <si>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</si>
  <si>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</si>
  <si>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</si>
  <si>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</si>
  <si>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</si>
  <si>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</si>
  <si>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</si>
  <si>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</si>
  <si>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</si>
  <si>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</si>
  <si>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</si>
  <si>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</si>
  <si>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</si>
  <si>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</si>
  <si>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</si>
  <si>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</si>
  <si>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</si>
  <si>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</si>
  <si>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</si>
  <si>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</si>
  <si>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</si>
  <si>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</si>
  <si>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</si>
  <si>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</si>
  <si>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</si>
  <si>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</si>
  <si>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</si>
  <si>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</si>
  <si>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</si>
  <si>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</si>
  <si>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</si>
  <si>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</si>
  <si>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</si>
  <si>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</si>
  <si>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</si>
  <si>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</si>
  <si>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</si>
  <si>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</si>
  <si>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</si>
  <si>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</si>
  <si>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</si>
  <si>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</si>
  <si>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</si>
  <si>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</si>
  <si>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</si>
  <si>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</si>
  <si>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</si>
  <si>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</si>
  <si>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</si>
  <si>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</si>
  <si>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</si>
  <si>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</si>
  <si>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</si>
  <si>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</si>
  <si>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</si>
  <si>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</si>
  <si>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</si>
  <si>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</si>
  <si>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</si>
  <si>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</si>
  <si>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</si>
  <si>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</si>
  <si>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</si>
  <si>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</si>
  <si>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</si>
  <si>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</si>
  <si>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</si>
  <si>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</si>
  <si>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</si>
  <si>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</si>
  <si>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</si>
  <si>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</si>
  <si>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</si>
  <si>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</si>
  <si>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</si>
  <si>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</si>
  <si>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</si>
  <si>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</si>
  <si>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</si>
  <si>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</si>
  <si>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</si>
  <si>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</si>
  <si>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</si>
  <si>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</si>
  <si>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</si>
  <si>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</si>
  <si>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</si>
  <si>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</si>
  <si>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</si>
  <si>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</si>
  <si>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</si>
  <si>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</si>
  <si>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</si>
  <si>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</si>
  <si>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</si>
  <si>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</si>
  <si>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</si>
  <si>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</si>
  <si>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</si>
  <si>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</si>
  <si>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</si>
  <si>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</si>
  <si>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</si>
  <si>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</si>
  <si>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</si>
  <si>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</si>
  <si>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</si>
  <si>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</si>
  <si>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</si>
  <si>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</si>
  <si>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</si>
  <si>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</si>
  <si>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</si>
  <si>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</si>
  <si>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</si>
  <si>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</si>
  <si>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</si>
  <si>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</si>
  <si>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</si>
  <si>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</si>
  <si>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</si>
  <si>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</si>
  <si>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</si>
  <si>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</si>
  <si>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</si>
  <si>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</si>
  <si>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</si>
  <si>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</si>
  <si>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</si>
  <si>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</si>
  <si>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</si>
  <si>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</si>
  <si>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</si>
  <si>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</si>
  <si>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</si>
  <si>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</si>
  <si>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</si>
  <si>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</si>
  <si>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</si>
  <si>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</si>
  <si>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</si>
  <si>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</si>
  <si>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</si>
  <si>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</si>
  <si>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</si>
  <si>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</si>
  <si>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</si>
  <si>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</si>
  <si>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</si>
  <si>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</si>
  <si>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</si>
  <si>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</si>
  <si>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</si>
  <si>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</si>
  <si>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</si>
  <si>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</si>
  <si>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</si>
  <si>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</si>
  <si>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</si>
  <si>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</si>
  <si>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</si>
  <si>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</si>
  <si>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</si>
  <si>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</si>
  <si>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</si>
  <si>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</si>
  <si>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</si>
  <si>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</si>
  <si>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</si>
  <si>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</si>
  <si>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</si>
  <si>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</si>
  <si>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</si>
  <si>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</si>
  <si>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</si>
  <si>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</si>
  <si>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</si>
  <si>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</si>
  <si>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</si>
  <si>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</si>
  <si>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</si>
  <si>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</si>
  <si>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</si>
  <si>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</si>
  <si>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</si>
  <si>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</si>
  <si>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</si>
  <si>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</si>
  <si>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</si>
  <si>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</si>
  <si>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</si>
  <si>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</si>
  <si>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</si>
  <si>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</si>
  <si>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</si>
  <si>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</si>
  <si>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</si>
  <si>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</si>
  <si>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</si>
  <si>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</si>
  <si>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</si>
  <si>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</si>
  <si>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</si>
  <si>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</si>
  <si>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</si>
  <si>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</si>
  <si>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</si>
  <si>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</si>
  <si>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</si>
  <si>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</si>
  <si>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</si>
  <si>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</si>
  <si>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</si>
  <si>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</si>
  <si>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</si>
  <si>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</si>
  <si>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</si>
  <si>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</si>
  <si>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</si>
  <si>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</si>
  <si>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</si>
  <si>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</si>
  <si>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</si>
  <si>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</si>
  <si>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</si>
  <si>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</si>
  <si>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</si>
  <si>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</si>
  <si>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</si>
  <si>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</si>
  <si>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</si>
  <si>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</si>
  <si>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</si>
  <si>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</si>
  <si>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</si>
  <si>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</si>
  <si>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</si>
  <si>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</si>
  <si>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</si>
  <si>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</si>
  <si>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</si>
  <si>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</si>
  <si>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</si>
  <si>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</si>
  <si>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</si>
  <si>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</si>
  <si>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</si>
  <si>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</si>
  <si>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</si>
  <si>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</si>
  <si>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</si>
  <si>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</si>
  <si>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</si>
  <si>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</si>
  <si>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</si>
  <si>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</si>
  <si>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</si>
  <si>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</si>
  <si>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</si>
  <si>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</si>
  <si>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</si>
  <si>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</si>
  <si>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</si>
  <si>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</si>
  <si>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</si>
  <si>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</si>
  <si>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</si>
  <si>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</si>
  <si>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</si>
  <si>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</si>
  <si>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</si>
  <si>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</si>
  <si>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</si>
  <si>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</si>
  <si>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</si>
  <si>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</si>
  <si>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</si>
  <si>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</si>
  <si>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</si>
  <si>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</si>
  <si>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</si>
  <si>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</si>
  <si>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</si>
  <si>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</si>
  <si>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</si>
  <si>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</si>
  <si>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</si>
  <si>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</si>
  <si>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</si>
  <si>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</si>
  <si>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</si>
  <si>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</si>
  <si>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</si>
  <si>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</si>
  <si>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</si>
  <si>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</si>
  <si>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</si>
  <si>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</si>
  <si>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</si>
  <si>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</si>
  <si>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</si>
  <si>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</si>
  <si>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</si>
  <si>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</si>
  <si>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</si>
  <si>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</si>
  <si>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</si>
  <si>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</si>
  <si>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</si>
  <si>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</si>
  <si>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</si>
  <si>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</si>
  <si>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</si>
  <si>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</si>
  <si>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</si>
  <si>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</si>
  <si>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</si>
  <si>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</si>
  <si>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</si>
  <si>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</si>
  <si>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</si>
  <si>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</si>
  <si>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</si>
  <si>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</si>
  <si>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</si>
  <si>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</si>
  <si>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</si>
  <si>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</si>
  <si>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</si>
  <si>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</si>
  <si>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</si>
  <si>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</si>
  <si>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</si>
  <si>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</si>
  <si>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</si>
  <si>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</si>
  <si>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</si>
  <si>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</si>
  <si>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</si>
  <si>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</si>
  <si>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</si>
  <si>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</si>
  <si>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</si>
  <si>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</si>
  <si>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</si>
  <si>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</si>
  <si>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</si>
  <si>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</si>
  <si>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</si>
  <si>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</si>
  <si>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</si>
  <si>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</si>
  <si>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</si>
  <si>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</si>
  <si>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</si>
  <si>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</si>
  <si>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</si>
  <si>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</si>
  <si>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</si>
  <si>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</si>
  <si>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</si>
  <si>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</si>
  <si>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</si>
  <si>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</si>
  <si>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</si>
  <si>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</si>
  <si>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</si>
  <si>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</si>
  <si>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</si>
  <si>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</si>
  <si>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</si>
  <si>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</si>
  <si>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</si>
  <si>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</si>
  <si>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</si>
  <si>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</si>
  <si>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</si>
  <si>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</si>
  <si>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</si>
  <si>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</si>
  <si>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</si>
  <si>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</si>
  <si>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</si>
  <si>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</si>
  <si>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</si>
  <si>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</si>
  <si>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</si>
  <si>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</si>
  <si>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</si>
  <si>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</si>
  <si>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</si>
  <si>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</si>
  <si>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</si>
  <si>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</si>
  <si>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</si>
  <si>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</si>
  <si>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</si>
  <si>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</si>
  <si>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</si>
  <si>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</si>
  <si>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</si>
  <si>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</si>
  <si>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</si>
  <si>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</si>
  <si>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</si>
  <si>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</si>
  <si>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</si>
  <si>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</si>
  <si>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</si>
  <si>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</si>
  <si>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</si>
  <si>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</si>
  <si>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</si>
  <si>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</si>
  <si>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</si>
  <si>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</si>
  <si>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</si>
  <si>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</si>
  <si>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</si>
  <si>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</si>
  <si>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</si>
  <si>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</si>
  <si>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</si>
  <si>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</si>
  <si>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</si>
  <si>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</si>
  <si>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</si>
  <si>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</si>
  <si>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</si>
  <si>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</si>
  <si>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</si>
  <si>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</si>
  <si>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</si>
  <si>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</si>
  <si>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</si>
  <si>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</si>
  <si>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</si>
  <si>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</si>
  <si>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</si>
  <si>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</si>
  <si>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</si>
  <si>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</si>
  <si>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</si>
  <si>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</si>
  <si>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</si>
  <si>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</si>
  <si>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</si>
  <si>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</si>
  <si>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</si>
  <si>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</si>
  <si>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</si>
  <si>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</si>
  <si>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</si>
  <si>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</si>
  <si>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</si>
  <si>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</si>
  <si>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</si>
  <si>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</si>
  <si>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</si>
  <si>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</si>
  <si>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</si>
  <si>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</si>
  <si>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</si>
  <si>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</si>
  <si>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</si>
  <si>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</si>
  <si>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</si>
  <si>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</si>
  <si>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</si>
  <si>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</si>
  <si>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</si>
  <si>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</si>
  <si>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</si>
  <si>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</si>
  <si>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</si>
  <si>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</si>
  <si>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</si>
  <si>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</si>
  <si>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</si>
  <si>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</si>
  <si>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</si>
  <si>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</si>
  <si>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</si>
  <si>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</si>
  <si>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</si>
  <si>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</si>
  <si>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</si>
  <si>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</si>
  <si>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</si>
  <si>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</si>
  <si>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</si>
  <si>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</si>
  <si>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</si>
  <si>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</si>
  <si>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</si>
  <si>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</si>
  <si>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</si>
  <si>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</si>
  <si>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</si>
  <si>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</si>
  <si>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</si>
  <si>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</si>
  <si>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</si>
  <si>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</si>
  <si>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</si>
  <si>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</si>
  <si>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</si>
  <si>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</si>
  <si>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</si>
  <si>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</si>
  <si>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</si>
  <si>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</si>
  <si>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</si>
  <si>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</si>
  <si>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</si>
  <si>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</si>
  <si>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</si>
  <si>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</si>
  <si>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</si>
  <si>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</si>
  <si>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</si>
  <si>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</si>
  <si>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</si>
  <si>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</si>
  <si>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</si>
  <si>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</si>
  <si>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</si>
  <si>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</si>
  <si>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</si>
  <si>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</si>
  <si>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</si>
  <si>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</si>
  <si>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</si>
  <si>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</si>
  <si>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</si>
  <si>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</si>
  <si>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</si>
  <si>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</si>
  <si>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</si>
  <si>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</si>
  <si>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</si>
  <si>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</si>
  <si>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</si>
  <si>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</si>
  <si>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</si>
  <si>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</si>
  <si>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</si>
  <si>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</si>
  <si>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</si>
  <si>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</si>
  <si>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</si>
  <si>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</si>
  <si>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</si>
  <si>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</si>
  <si>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</si>
  <si>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</si>
  <si>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</si>
  <si>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</si>
  <si>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</si>
  <si>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</si>
  <si>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</si>
  <si>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</si>
  <si>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</si>
  <si>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</si>
  <si>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</si>
  <si>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</si>
  <si>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</si>
  <si>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</si>
  <si>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</si>
  <si>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</si>
  <si>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</si>
  <si>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</si>
  <si>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</si>
  <si>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</si>
  <si>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</si>
  <si>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</si>
  <si>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</si>
  <si>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</si>
  <si>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</si>
  <si>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</si>
  <si>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</si>
  <si>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</si>
  <si>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</si>
  <si>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</si>
  <si>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</si>
  <si>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</si>
  <si>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</si>
  <si>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</si>
  <si>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</si>
  <si>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</si>
  <si>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</si>
  <si>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</si>
  <si>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</si>
  <si>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</si>
  <si>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</si>
  <si>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</si>
  <si>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</si>
  <si>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</si>
  <si>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</si>
  <si>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</si>
  <si>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</si>
  <si>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</si>
  <si>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</si>
  <si>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</si>
  <si>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</si>
  <si>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</si>
  <si>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</si>
  <si>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</si>
  <si>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</si>
  <si>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</si>
  <si>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</si>
  <si>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</si>
  <si>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</si>
  <si>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</si>
  <si>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</si>
  <si>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</si>
  <si>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</si>
  <si>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</si>
  <si>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</si>
  <si>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</si>
  <si>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</si>
  <si>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</si>
  <si>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</si>
  <si>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</si>
  <si>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</si>
  <si>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</si>
  <si>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</si>
  <si>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</si>
  <si>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</si>
  <si>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</si>
  <si>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</si>
  <si>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</si>
  <si>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</si>
  <si>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</si>
  <si>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</si>
  <si>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</si>
  <si>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</si>
  <si>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</si>
  <si>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</si>
  <si>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</si>
  <si>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</si>
  <si>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</si>
  <si>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</si>
  <si>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</si>
  <si>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</si>
  <si>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</si>
  <si>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</si>
  <si>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</si>
  <si>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</si>
  <si>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</si>
  <si>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</si>
  <si>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</si>
  <si>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</si>
  <si>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</si>
  <si>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</si>
  <si>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</si>
  <si>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</si>
  <si>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</si>
  <si>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</si>
  <si>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</si>
  <si>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</si>
  <si>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</si>
  <si>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</si>
  <si>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</si>
  <si>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</si>
  <si>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</si>
  <si>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</si>
  <si>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</si>
  <si>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</si>
  <si>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</si>
  <si>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</si>
  <si>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</si>
  <si>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</si>
  <si>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</si>
  <si>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</si>
  <si>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</si>
  <si>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</si>
  <si>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</si>
  <si>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</si>
  <si>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</si>
  <si>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</si>
  <si>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</si>
  <si>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</si>
  <si>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</si>
  <si>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</si>
  <si>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</si>
  <si>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</si>
  <si>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</si>
  <si>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</si>
  <si>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</si>
  <si>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</si>
  <si>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</si>
  <si>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</si>
  <si>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</si>
  <si>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</si>
  <si>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</si>
  <si>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</si>
  <si>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</si>
  <si>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</si>
  <si>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</si>
  <si>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</si>
  <si>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</si>
  <si>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</si>
  <si>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</si>
  <si>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</si>
  <si>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</si>
  <si>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</si>
  <si>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</si>
  <si>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</si>
  <si>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</si>
  <si>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</si>
  <si>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</si>
  <si>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</si>
  <si>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</si>
  <si>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</si>
  <si>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</si>
  <si>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</si>
  <si>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</si>
  <si>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</si>
  <si>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</si>
  <si>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</si>
  <si>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</si>
  <si>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</si>
  <si>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</si>
  <si>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</si>
  <si>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</si>
  <si>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</si>
  <si>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</si>
  <si>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</si>
  <si>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</si>
  <si>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</si>
  <si>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</si>
  <si>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</si>
  <si>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</si>
  <si>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</si>
  <si>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</si>
  <si>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</si>
  <si>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</si>
  <si>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</si>
  <si>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</si>
  <si>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</si>
  <si>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</si>
  <si>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</si>
  <si>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</si>
  <si>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</si>
  <si>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</si>
  <si>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</si>
  <si>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</si>
  <si>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</si>
  <si>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</si>
  <si>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</si>
  <si>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</si>
  <si>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</si>
  <si>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</si>
  <si>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</si>
  <si>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</si>
  <si>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</si>
  <si>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</si>
  <si>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</si>
  <si>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</si>
  <si>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</si>
  <si>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</si>
  <si>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</si>
  <si>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</si>
  <si>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</si>
  <si>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</si>
  <si>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</si>
  <si>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</si>
  <si>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</si>
  <si>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</si>
  <si>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</si>
  <si>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</si>
  <si>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</si>
  <si>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</si>
  <si>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</si>
  <si>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</si>
  <si>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</si>
  <si>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</si>
  <si>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</si>
  <si>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</si>
  <si>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</si>
  <si>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</si>
  <si>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</si>
  <si>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</si>
  <si>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</si>
  <si>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</si>
  <si>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</si>
  <si>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</si>
  <si>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</si>
  <si>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</si>
  <si>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</si>
  <si>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</si>
  <si>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</si>
  <si>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</si>
  <si>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</si>
  <si>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</si>
  <si>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</si>
  <si>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</si>
  <si>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</si>
  <si>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</si>
  <si>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</si>
  <si>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</si>
  <si>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</si>
  <si>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</si>
  <si>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</si>
  <si>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</si>
  <si>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</si>
  <si>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</si>
  <si>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</si>
  <si>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</si>
  <si>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</si>
  <si>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</si>
  <si>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</si>
  <si>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</si>
  <si>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</si>
  <si>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</si>
  <si>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</si>
  <si>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</si>
  <si>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</si>
  <si>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</si>
  <si>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</si>
  <si>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</si>
  <si>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</si>
  <si>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</si>
  <si>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</si>
  <si>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</si>
  <si>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</si>
  <si>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</si>
  <si>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</si>
  <si>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</si>
  <si>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</si>
  <si>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</si>
  <si>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</si>
  <si>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</si>
  <si>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</si>
  <si>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</si>
  <si>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</si>
  <si>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</si>
  <si>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</si>
  <si>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</si>
  <si>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</si>
  <si>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</si>
  <si>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</si>
  <si>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</si>
  <si>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</si>
  <si>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</si>
  <si>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</si>
  <si>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</si>
  <si>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</si>
  <si>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</si>
  <si>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</si>
  <si>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</si>
  <si>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</si>
  <si>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</si>
  <si>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</si>
  <si>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</si>
  <si>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</si>
  <si>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</si>
  <si>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</si>
  <si>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</si>
  <si>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</si>
  <si>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</si>
  <si>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</si>
  <si>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</si>
  <si>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</si>
  <si>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</si>
  <si>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</si>
  <si>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</si>
  <si>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</si>
  <si>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</si>
  <si>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</si>
  <si>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</si>
  <si>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</si>
  <si>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</si>
  <si>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</si>
  <si>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</si>
  <si>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</si>
  <si>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</si>
  <si>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</si>
  <si>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</si>
  <si>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</si>
  <si>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</si>
  <si>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</si>
  <si>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</si>
  <si>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</si>
  <si>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</si>
  <si>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</si>
  <si>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</si>
  <si>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</si>
  <si>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</si>
  <si>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</si>
  <si>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</si>
  <si>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</si>
  <si>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</si>
  <si>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</si>
  <si>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</si>
  <si>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</si>
  <si>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</si>
  <si>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</si>
  <si>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</si>
  <si>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</si>
  <si>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</si>
  <si>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</si>
  <si>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</si>
  <si>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</si>
  <si>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</si>
  <si>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</si>
  <si>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</si>
  <si>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</si>
  <si>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</si>
  <si>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</si>
  <si>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</si>
  <si>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</si>
  <si>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</si>
  <si>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</si>
  <si>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</si>
  <si>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</si>
  <si>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</si>
  <si>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</si>
  <si>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</si>
  <si>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</si>
  <si>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</si>
  <si>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</si>
  <si>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</si>
  <si>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</si>
  <si>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</si>
  <si>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</si>
  <si>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</si>
  <si>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</si>
  <si>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</si>
  <si>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</si>
  <si>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</si>
  <si>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</si>
  <si>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</si>
  <si>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</si>
  <si>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</si>
  <si>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</si>
  <si>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</si>
  <si>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</si>
  <si>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</si>
  <si>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</si>
  <si>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</si>
  <si>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</si>
  <si>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</si>
  <si>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</si>
  <si>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</si>
  <si>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</si>
  <si>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</si>
  <si>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</si>
  <si>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</si>
  <si>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</si>
  <si>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</si>
  <si>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</si>
  <si>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</si>
  <si>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</si>
  <si>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</si>
  <si>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</si>
  <si>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</si>
  <si>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</si>
  <si>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</si>
  <si>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</si>
  <si>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</si>
  <si>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</si>
  <si>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</si>
  <si>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</si>
  <si>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</si>
  <si>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</si>
  <si>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</si>
  <si>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</si>
  <si>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</si>
  <si>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</si>
  <si>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</si>
  <si>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</si>
  <si>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</si>
  <si>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</si>
  <si>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</si>
  <si>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</si>
  <si>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</si>
  <si>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</si>
  <si>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</si>
  <si>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</si>
  <si>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</si>
  <si>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</si>
  <si>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</si>
  <si>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</si>
  <si>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</si>
  <si>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</si>
  <si>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</si>
  <si>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</si>
  <si>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</si>
  <si>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</si>
  <si>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</si>
  <si>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</si>
  <si>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</si>
  <si>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</si>
  <si>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</si>
  <si>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</si>
  <si>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</si>
  <si>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</si>
  <si>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</si>
  <si>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</si>
  <si>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</si>
  <si>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</si>
  <si>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</si>
  <si>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</si>
  <si>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</si>
  <si>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</si>
  <si>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</si>
  <si>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</si>
  <si>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</si>
  <si>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</si>
  <si>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</si>
  <si>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</si>
  <si>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</si>
  <si>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</si>
  <si>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</si>
  <si>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</si>
  <si>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</si>
  <si>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</si>
  <si>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</si>
  <si>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</si>
  <si>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</si>
  <si>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</si>
  <si>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</si>
  <si>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</si>
  <si>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</si>
  <si>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</si>
  <si>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</si>
  <si>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</si>
  <si>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</si>
  <si>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</si>
  <si>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</si>
  <si>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</si>
  <si>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</si>
  <si>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</si>
  <si>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</si>
  <si>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</si>
  <si>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</si>
  <si>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</si>
  <si>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</si>
  <si>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</si>
  <si>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</si>
  <si>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</si>
  <si>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</si>
  <si>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</si>
  <si>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</si>
  <si>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</si>
  <si>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</si>
  <si>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</si>
  <si>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</si>
  <si>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</si>
  <si>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</si>
  <si>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</si>
  <si>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</si>
  <si>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</si>
  <si>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</si>
  <si>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</si>
  <si>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</si>
  <si>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</si>
  <si>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</si>
  <si>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</si>
  <si>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</si>
  <si>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</si>
  <si>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</si>
  <si>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</si>
  <si>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</si>
  <si>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</si>
  <si>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</si>
  <si>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</si>
  <si>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</si>
  <si>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</si>
  <si>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</si>
  <si>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</si>
  <si>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</si>
  <si>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</si>
  <si>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</si>
  <si>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</si>
  <si>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</si>
  <si>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</si>
  <si>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</si>
  <si>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</si>
  <si>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</si>
  <si>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</si>
  <si>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</si>
  <si>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</si>
  <si>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</si>
  <si>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</si>
  <si>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</si>
  <si>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</si>
  <si>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</si>
  <si>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</si>
  <si>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</si>
  <si>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</si>
  <si>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</si>
  <si>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</si>
  <si>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</si>
  <si>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</si>
  <si>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</si>
  <si>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</si>
  <si>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</si>
  <si>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</si>
  <si>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</si>
  <si>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</si>
  <si>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</si>
  <si>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</si>
  <si>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</si>
  <si>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</si>
  <si>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</si>
  <si>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</si>
  <si>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</si>
  <si>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</si>
  <si>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</si>
  <si>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</si>
  <si>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</si>
  <si>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</si>
  <si>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</si>
  <si>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</si>
  <si>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</si>
  <si>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</si>
  <si>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</si>
  <si>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</si>
  <si>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</si>
  <si>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</si>
  <si>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</si>
  <si>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</si>
  <si>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</si>
  <si>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</si>
  <si>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</si>
  <si>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</si>
  <si>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</si>
  <si>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</si>
  <si>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</si>
  <si>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</si>
  <si>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</si>
  <si>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</si>
  <si>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</si>
  <si>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</si>
  <si>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</si>
  <si>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</si>
  <si>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</si>
  <si>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</si>
  <si>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</si>
  <si>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</si>
  <si>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</si>
  <si>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</si>
  <si>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</si>
  <si>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</si>
  <si>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</si>
  <si>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</si>
  <si>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</si>
  <si>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</si>
  <si>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</si>
  <si>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</si>
  <si>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</si>
  <si>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</si>
  <si>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</si>
  <si>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</si>
  <si>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</si>
  <si>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</si>
  <si>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</si>
  <si>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</si>
  <si>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</si>
  <si>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</si>
  <si>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</si>
  <si>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</si>
  <si>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</si>
  <si>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</si>
  <si>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</si>
  <si>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</si>
  <si>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</si>
  <si>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</si>
  <si>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</si>
  <si>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</si>
  <si>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</si>
  <si>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</si>
  <si>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</si>
  <si>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</si>
  <si>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</si>
  <si>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</si>
  <si>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</si>
  <si>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</si>
  <si>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</si>
  <si>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</si>
  <si>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</si>
  <si>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</si>
  <si>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</si>
  <si>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</si>
  <si>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</si>
  <si>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</si>
  <si>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</si>
  <si>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</si>
  <si>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</si>
  <si>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</si>
  <si>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</si>
  <si>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</si>
  <si>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</si>
  <si>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</si>
  <si>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</si>
  <si>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</si>
  <si>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</si>
  <si>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</si>
  <si>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</si>
  <si>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</si>
  <si>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</si>
  <si>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</si>
  <si>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</si>
  <si>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</si>
  <si>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</si>
  <si>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</si>
  <si>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</si>
  <si>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</si>
  <si>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</si>
  <si>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</si>
  <si>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</si>
  <si>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</si>
  <si>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</si>
  <si>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</si>
  <si>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</si>
  <si>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</si>
  <si>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</si>
  <si>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</si>
  <si>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</si>
  <si>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</si>
  <si>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</si>
  <si>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</si>
  <si>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</si>
  <si>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</si>
  <si>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</si>
  <si>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</si>
  <si>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</si>
  <si>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</si>
  <si>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</si>
  <si>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</si>
  <si>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</si>
  <si>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</si>
  <si>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</si>
  <si>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</si>
  <si>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</si>
  <si>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</si>
  <si>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</si>
  <si>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</si>
  <si>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</si>
  <si>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</si>
  <si>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</si>
  <si>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</si>
  <si>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</si>
  <si>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</si>
  <si>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</si>
  <si>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</si>
  <si>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</si>
  <si>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</si>
  <si>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</si>
  <si>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</si>
  <si>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</si>
  <si>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</si>
  <si>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</si>
  <si>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</si>
  <si>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</si>
  <si>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</si>
  <si>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</si>
  <si>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</si>
  <si>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</si>
  <si>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</si>
  <si>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</si>
  <si>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</si>
  <si>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</si>
  <si>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</si>
  <si>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</si>
  <si>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</si>
  <si>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</si>
  <si>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</si>
  <si>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</si>
  <si>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</si>
  <si>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</si>
  <si>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</si>
  <si>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</si>
  <si>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</si>
  <si>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</si>
  <si>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</si>
  <si>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</si>
  <si>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</si>
  <si>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</si>
  <si>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</si>
  <si>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</si>
  <si>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</si>
  <si>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</si>
  <si>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</si>
  <si>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</si>
  <si>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</si>
  <si>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</si>
  <si>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</si>
  <si>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</si>
  <si>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</si>
  <si>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</si>
  <si>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</si>
  <si>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</si>
  <si>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</si>
  <si>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</si>
  <si>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</si>
  <si>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</si>
  <si>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</si>
  <si>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</si>
  <si>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</si>
  <si>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</si>
  <si>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</si>
  <si>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</si>
  <si>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</si>
  <si>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</si>
  <si>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</si>
  <si>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</si>
  <si>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</si>
  <si>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</si>
  <si>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</si>
  <si>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</si>
  <si>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</si>
  <si>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</si>
  <si>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</si>
  <si>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</si>
  <si>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</si>
  <si>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</si>
  <si>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</si>
  <si>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</si>
  <si>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</si>
  <si>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</si>
  <si>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</si>
  <si>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</si>
  <si>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</si>
  <si>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</si>
  <si>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</si>
  <si>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</si>
  <si>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</si>
  <si>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</si>
  <si>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</si>
  <si>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</si>
  <si>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</si>
  <si>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</si>
  <si>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</si>
  <si>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</si>
  <si>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</si>
  <si>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</si>
  <si>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</si>
  <si>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</si>
  <si>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</si>
  <si>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</si>
  <si>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</si>
  <si>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</si>
  <si>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</si>
  <si>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</si>
  <si>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</si>
  <si>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</si>
  <si>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</si>
  <si>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</si>
  <si>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</si>
  <si>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</si>
  <si>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</si>
  <si>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</si>
  <si>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</si>
  <si>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</si>
  <si>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</si>
  <si>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</si>
  <si>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</si>
  <si>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</si>
  <si>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</si>
  <si>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</si>
  <si>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</si>
  <si>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</si>
  <si>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</si>
  <si>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</si>
  <si>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</si>
  <si>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</si>
  <si>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</si>
  <si>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</si>
  <si>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</si>
  <si>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</si>
  <si>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</si>
  <si>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</si>
  <si>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</si>
  <si>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</si>
  <si>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</si>
  <si>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</si>
  <si>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</si>
  <si>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</si>
  <si>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</si>
  <si>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</si>
  <si>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</si>
  <si>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</si>
  <si>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</si>
  <si>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</si>
  <si>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</si>
  <si>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</si>
  <si>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</si>
  <si>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</si>
  <si>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</si>
  <si>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</si>
  <si>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</si>
  <si>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</si>
  <si>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</si>
  <si>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</si>
  <si>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</si>
  <si>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</si>
  <si>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</si>
  <si>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</si>
  <si>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</si>
  <si>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</si>
  <si>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</si>
  <si>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</si>
  <si>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</si>
  <si>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</si>
  <si>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</si>
  <si>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</si>
  <si>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</si>
  <si>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</si>
  <si>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</si>
  <si>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</si>
  <si>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</si>
  <si>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</si>
  <si>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</si>
  <si>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</si>
  <si>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</si>
  <si>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</si>
  <si>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</si>
  <si>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</si>
  <si>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</si>
  <si>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</si>
  <si>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</si>
  <si>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</si>
  <si>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</si>
  <si>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</si>
  <si>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</si>
  <si>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</si>
  <si>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</si>
  <si>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</si>
  <si>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</si>
  <si>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</si>
  <si>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</si>
  <si>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</si>
  <si>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</si>
  <si>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</si>
  <si>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</si>
  <si>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</si>
  <si>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</si>
  <si>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</si>
  <si>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</si>
  <si>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</si>
  <si>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</si>
  <si>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</si>
  <si>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</si>
  <si>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</si>
  <si>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</si>
  <si>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</si>
  <si>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</si>
  <si>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</si>
  <si>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</si>
  <si>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</si>
  <si>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</si>
  <si>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</si>
  <si>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</si>
  <si>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</si>
  <si>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</si>
  <si>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</si>
  <si>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</si>
  <si>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</si>
  <si>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</si>
  <si>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</si>
  <si>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</si>
  <si>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</si>
  <si>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</si>
  <si>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</si>
  <si>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</si>
  <si>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</si>
  <si>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</si>
  <si>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</si>
  <si>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</si>
  <si>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</si>
  <si>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</si>
  <si>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</si>
  <si>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</si>
  <si>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</si>
  <si>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</si>
  <si>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</si>
  <si>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</si>
  <si>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</si>
  <si>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</si>
  <si>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</si>
  <si>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</si>
  <si>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</si>
  <si>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</si>
  <si>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</si>
  <si>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</si>
  <si>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</si>
  <si>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</si>
  <si>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</si>
  <si>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</si>
  <si>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</si>
  <si>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</si>
  <si>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</si>
  <si>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</si>
  <si>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</si>
  <si>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</si>
  <si>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</si>
  <si>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</si>
  <si>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</si>
  <si>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</si>
  <si>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</si>
  <si>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</si>
  <si>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</si>
  <si>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</si>
  <si>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</si>
  <si>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</si>
  <si>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</si>
  <si>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</si>
  <si>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</si>
  <si>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</si>
  <si>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</si>
  <si>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</si>
  <si>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</si>
  <si>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</si>
  <si>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</si>
  <si>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</si>
  <si>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</si>
  <si>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</si>
  <si>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</si>
  <si>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</si>
  <si>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</si>
  <si>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</si>
  <si>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</si>
  <si>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</si>
  <si>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</si>
  <si>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</si>
  <si>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</si>
  <si>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</si>
  <si>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</si>
  <si>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</si>
  <si>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</si>
  <si>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</si>
  <si>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</si>
  <si>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</si>
  <si>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</si>
  <si>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</si>
  <si>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</si>
  <si>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</si>
  <si>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</si>
  <si>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</si>
  <si>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</si>
  <si>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</si>
  <si>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</si>
  <si>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</si>
  <si>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</si>
  <si>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</si>
  <si>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</si>
  <si>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</si>
  <si>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</si>
  <si>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</si>
  <si>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</si>
  <si>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</si>
  <si>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</si>
  <si>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</si>
  <si>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</si>
  <si>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</si>
  <si>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</si>
  <si>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</si>
  <si>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</si>
  <si>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</si>
  <si>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</si>
  <si>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</si>
  <si>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</si>
  <si>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</si>
  <si>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</si>
  <si>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</si>
  <si>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</si>
  <si>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</si>
  <si>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</si>
  <si>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</si>
  <si>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</si>
  <si>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</si>
  <si>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</si>
  <si>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</si>
  <si>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</si>
  <si>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</si>
  <si>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</si>
  <si>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</si>
  <si>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</si>
  <si>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</si>
  <si>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</si>
  <si>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</si>
  <si>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</si>
  <si>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</si>
  <si>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</si>
  <si>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</si>
  <si>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</si>
  <si>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</si>
  <si>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</si>
  <si>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</si>
  <si>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</si>
  <si>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</si>
  <si>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</si>
  <si>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</si>
  <si>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</si>
  <si>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</si>
  <si>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</si>
  <si>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</si>
  <si>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</si>
  <si>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</si>
  <si>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</si>
  <si>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</si>
  <si>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</si>
  <si>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</si>
  <si>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</si>
  <si>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</si>
  <si>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</si>
  <si>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</si>
  <si>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</si>
  <si>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</si>
  <si>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</si>
  <si>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</si>
  <si>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</si>
  <si>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</si>
  <si>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</si>
  <si>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</si>
  <si>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</si>
  <si>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</si>
  <si>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</si>
  <si>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</si>
  <si>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</si>
  <si>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</si>
  <si>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</si>
  <si>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</si>
  <si>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</si>
  <si>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</si>
  <si>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</si>
  <si>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</si>
  <si>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</si>
  <si>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</si>
  <si>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</si>
  <si>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</si>
  <si>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</si>
  <si>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</si>
  <si>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</si>
  <si>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</si>
  <si>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</si>
  <si>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</si>
  <si>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</si>
  <si>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</si>
  <si>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</si>
  <si>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</si>
  <si>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</si>
  <si>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</si>
  <si>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</si>
  <si>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</si>
  <si>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</si>
  <si>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</si>
  <si>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</si>
  <si>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</si>
  <si>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</si>
  <si>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</si>
  <si>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</si>
  <si>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</si>
  <si>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</si>
  <si>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</si>
  <si>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</si>
  <si>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</si>
  <si>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</si>
  <si>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</si>
  <si>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</si>
  <si>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</si>
  <si>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</si>
  <si>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</si>
  <si>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</si>
  <si>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</si>
  <si>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</si>
  <si>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</si>
  <si>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</si>
  <si>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</si>
  <si>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</si>
  <si>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</si>
  <si>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</si>
  <si>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</si>
  <si>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</si>
  <si>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</si>
  <si>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</si>
  <si>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</si>
  <si>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</si>
  <si>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</si>
  <si>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</si>
  <si>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</si>
  <si>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</si>
  <si>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</si>
  <si>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</si>
  <si>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</si>
  <si>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</si>
  <si>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</si>
  <si>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</si>
  <si>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</si>
  <si>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</si>
  <si>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</si>
  <si>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</si>
  <si>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</si>
  <si>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</si>
  <si>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</si>
  <si>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</si>
  <si>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</si>
  <si>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</si>
  <si>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</si>
  <si>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</si>
  <si>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</si>
  <si>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</si>
  <si>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</si>
  <si>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</si>
  <si>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</si>
  <si>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</si>
  <si>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</si>
  <si>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</si>
  <si>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</si>
  <si>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</si>
  <si>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</si>
  <si>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</si>
  <si>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</si>
  <si>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</si>
  <si>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</si>
  <si>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</si>
  <si>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</si>
  <si>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</si>
  <si>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</si>
  <si>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</si>
  <si>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</si>
  <si>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</si>
  <si>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</si>
  <si>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</si>
  <si>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</si>
  <si>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</si>
  <si>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</si>
  <si>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</si>
  <si>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</si>
  <si>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</si>
  <si>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</si>
  <si>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</si>
  <si>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</si>
  <si>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</si>
  <si>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</si>
  <si>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</si>
  <si>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</si>
  <si>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</si>
  <si>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</si>
  <si>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</si>
  <si>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</si>
  <si>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</si>
  <si>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</si>
  <si>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</si>
  <si>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</si>
  <si>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</si>
  <si>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</si>
  <si>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</si>
  <si>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</si>
  <si>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</si>
  <si>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</si>
  <si>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</si>
  <si>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</si>
  <si>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</si>
  <si>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</si>
  <si>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</si>
  <si>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</si>
  <si>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</si>
  <si>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</si>
  <si>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</si>
  <si>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</si>
  <si>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</si>
  <si>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</si>
  <si>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</si>
  <si>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</si>
  <si>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</si>
  <si>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</si>
  <si>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</si>
  <si>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</si>
  <si>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</si>
  <si>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</si>
  <si>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</si>
  <si>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</si>
  <si>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</si>
  <si>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</si>
  <si>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</si>
  <si>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</si>
  <si>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</si>
  <si>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</si>
  <si>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</si>
  <si>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</si>
  <si>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</si>
  <si>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</si>
  <si>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</si>
  <si>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</si>
  <si>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</si>
  <si>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</si>
  <si>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</si>
  <si>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</si>
  <si>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</si>
  <si>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</si>
  <si>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</si>
  <si>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</si>
  <si>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</si>
  <si>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</si>
  <si>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</si>
  <si>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</si>
  <si>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</si>
  <si>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</si>
  <si>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</si>
  <si>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</si>
  <si>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</si>
  <si>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</si>
  <si>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</si>
  <si>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</si>
  <si>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</si>
  <si>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</si>
  <si>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</si>
  <si>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</si>
  <si>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</si>
  <si>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</si>
  <si>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</si>
  <si>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</si>
  <si>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</si>
  <si>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</si>
  <si>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</si>
  <si>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</si>
  <si>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</si>
  <si>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</si>
  <si>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</si>
  <si>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</si>
  <si>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</si>
  <si>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</si>
  <si>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</si>
  <si>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</si>
  <si>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</si>
  <si>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</si>
  <si>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</si>
  <si>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</si>
  <si>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</si>
  <si>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</si>
  <si>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</si>
  <si>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</si>
  <si>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</si>
  <si>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</si>
  <si>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</si>
  <si>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</si>
  <si>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</si>
  <si>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</si>
  <si>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</si>
  <si>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</si>
  <si>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</si>
  <si>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</si>
  <si>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</si>
  <si>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</si>
  <si>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</si>
  <si>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</si>
  <si>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</si>
  <si>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</si>
  <si>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</si>
  <si>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</si>
  <si>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</si>
  <si>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</si>
  <si>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</si>
  <si>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</si>
  <si>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</si>
  <si>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</si>
  <si>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</si>
  <si>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</si>
  <si>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</si>
  <si>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</si>
  <si>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</si>
  <si>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</si>
  <si>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</si>
  <si>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</si>
  <si>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</si>
  <si>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</si>
  <si>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</si>
  <si>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</si>
  <si>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</si>
  <si>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</si>
  <si>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</si>
  <si>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</si>
  <si>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</si>
  <si>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</si>
  <si>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</si>
  <si>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</si>
  <si>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</si>
  <si>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</si>
  <si>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</si>
  <si>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</si>
  <si>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</si>
  <si>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</si>
  <si>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</si>
  <si>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</si>
  <si>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</si>
  <si>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</si>
  <si>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</si>
  <si>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</si>
  <si>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</si>
  <si>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</si>
  <si>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</si>
  <si>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</si>
  <si>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</si>
  <si>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</si>
  <si>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</si>
  <si>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</si>
  <si>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</si>
  <si>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</si>
  <si>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</si>
  <si>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</si>
  <si>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</si>
  <si>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</si>
  <si>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</si>
  <si>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</si>
  <si>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</si>
  <si>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</si>
  <si>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</si>
  <si>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</si>
  <si>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</si>
  <si>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</si>
  <si>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</si>
  <si>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</si>
  <si>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</si>
  <si>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</si>
  <si>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</si>
  <si>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</si>
  <si>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</si>
  <si>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</si>
  <si>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</si>
  <si>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</si>
  <si>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</si>
  <si>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</si>
  <si>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</si>
  <si>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</si>
  <si>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</si>
  <si>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</si>
  <si>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</si>
  <si>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</si>
  <si>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</si>
  <si>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</si>
  <si>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</si>
  <si>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</si>
  <si>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</si>
  <si>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</si>
  <si>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</si>
  <si>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</si>
  <si>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</si>
  <si>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</si>
  <si>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</si>
  <si>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</si>
  <si>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</si>
  <si>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</si>
  <si>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</si>
  <si>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</si>
  <si>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</si>
  <si>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</si>
  <si>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</si>
  <si>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</si>
  <si>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</si>
  <si>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</si>
  <si>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</si>
  <si>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</si>
  <si>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</si>
  <si>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</si>
  <si>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</si>
  <si>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</si>
  <si>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</si>
  <si>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</si>
  <si>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</si>
  <si>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</si>
  <si>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</si>
  <si>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</si>
  <si>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</si>
  <si>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</si>
  <si>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</si>
  <si>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</si>
  <si>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</si>
  <si>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</si>
  <si>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</si>
  <si>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</si>
  <si>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</si>
  <si>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</si>
  <si>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</si>
  <si>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</si>
  <si>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</si>
  <si>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</si>
  <si>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</si>
  <si>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</si>
  <si>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</si>
  <si>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</si>
  <si>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</si>
  <si>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</si>
  <si>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</si>
  <si>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</si>
  <si>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</si>
  <si>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</si>
  <si>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</si>
  <si>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</si>
  <si>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</si>
  <si>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</si>
  <si>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</si>
  <si>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</si>
  <si>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</si>
  <si>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</si>
  <si>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</si>
  <si>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</si>
  <si>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</si>
  <si>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</si>
  <si>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</si>
  <si>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</si>
  <si>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</si>
  <si>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</si>
  <si>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</si>
  <si>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</si>
  <si>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</si>
  <si>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</si>
  <si>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</si>
  <si>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</si>
  <si>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</si>
  <si>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</si>
  <si>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</si>
  <si>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</si>
  <si>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</si>
  <si>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</si>
  <si>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</si>
  <si>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</si>
  <si>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</si>
  <si>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</si>
  <si>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</si>
  <si>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</si>
  <si>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</si>
  <si>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</si>
  <si>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</si>
  <si>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</si>
  <si>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</si>
  <si>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</si>
  <si>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</si>
  <si>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</si>
  <si>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</si>
  <si>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</si>
  <si>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</si>
  <si>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</si>
  <si>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</si>
  <si>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</si>
  <si>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</si>
  <si>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</si>
  <si>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</si>
  <si>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</si>
  <si>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</si>
  <si>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</si>
  <si>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</si>
  <si>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</si>
  <si>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</si>
  <si>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</si>
  <si>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</si>
  <si>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</si>
  <si>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</si>
  <si>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</si>
  <si>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</si>
  <si>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</si>
  <si>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</si>
  <si>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</si>
  <si>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</si>
  <si>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</si>
  <si>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</si>
  <si>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</si>
  <si>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</si>
  <si>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</si>
  <si>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</si>
  <si>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</si>
  <si>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</si>
  <si>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</si>
  <si>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</si>
  <si>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</si>
  <si>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</si>
  <si>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</si>
  <si>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</si>
  <si>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</si>
  <si>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</si>
  <si>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</si>
  <si>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</si>
  <si>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</si>
  <si>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</si>
  <si>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</si>
  <si>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</si>
  <si>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</si>
  <si>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</si>
  <si>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</si>
  <si>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</si>
  <si>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</si>
  <si>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</si>
  <si>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</si>
  <si>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</si>
  <si>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</si>
  <si>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</si>
  <si>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</si>
  <si>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</si>
  <si>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</si>
  <si>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</si>
  <si>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</si>
  <si>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</si>
  <si>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</si>
  <si>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</si>
  <si>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</si>
  <si>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</si>
  <si>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</si>
  <si>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</si>
  <si>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</si>
  <si>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</si>
  <si>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</si>
  <si>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</si>
  <si>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</si>
  <si>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</si>
  <si>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</si>
  <si>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</si>
  <si>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</si>
  <si>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</si>
  <si>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</si>
  <si>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</si>
  <si>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</si>
  <si>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</si>
  <si>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</si>
  <si>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</si>
  <si>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</si>
  <si>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</si>
  <si>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</si>
  <si>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</si>
  <si>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</si>
  <si>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</si>
  <si>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</si>
  <si>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</si>
  <si>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</si>
  <si>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</si>
  <si>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</si>
  <si>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</si>
  <si>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</si>
  <si>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</si>
  <si>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</si>
  <si>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</si>
  <si>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</si>
  <si>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</si>
  <si>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</si>
  <si>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</si>
  <si>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</si>
  <si>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</si>
  <si>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</si>
  <si>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</si>
  <si>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</si>
  <si>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</si>
  <si>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</si>
  <si>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</si>
  <si>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</si>
  <si>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</si>
  <si>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</si>
  <si>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</si>
  <si>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</si>
  <si>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</si>
  <si>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</si>
  <si>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</si>
  <si>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</si>
  <si>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</si>
  <si>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</si>
  <si>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</si>
  <si>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</si>
  <si>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</si>
  <si>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</si>
  <si>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</si>
  <si>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</si>
  <si>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</si>
  <si>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</si>
  <si>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</si>
  <si>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</si>
  <si>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</si>
  <si>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</si>
  <si>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</si>
  <si>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</si>
  <si>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</si>
  <si>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</si>
  <si>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</si>
  <si>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</si>
  <si>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</si>
  <si>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</si>
  <si>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</si>
  <si>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</si>
  <si>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</si>
  <si>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</si>
  <si>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</si>
  <si>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</si>
  <si>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</si>
  <si>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</si>
  <si>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</si>
  <si>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</si>
  <si>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</si>
  <si>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</si>
  <si>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</si>
  <si>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</si>
  <si>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</si>
  <si>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</si>
  <si>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</si>
  <si>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</si>
  <si>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</si>
  <si>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</si>
  <si>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</si>
  <si>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</si>
  <si>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</si>
  <si>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</si>
  <si>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</si>
  <si>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</si>
  <si>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</si>
  <si>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</si>
  <si>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</si>
  <si>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</si>
  <si>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</si>
  <si>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</si>
  <si>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</si>
  <si>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</si>
  <si>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</si>
  <si>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</si>
  <si>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</si>
  <si>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</si>
  <si>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</si>
  <si>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</si>
  <si>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</si>
  <si>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</si>
  <si>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</si>
  <si>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</si>
  <si>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</si>
  <si>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</si>
  <si>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</si>
  <si>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</si>
  <si>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</si>
  <si>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</si>
  <si>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</si>
  <si>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</si>
  <si>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</si>
  <si>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</si>
  <si>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</si>
  <si>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</si>
  <si>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</si>
  <si>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</si>
  <si>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</si>
  <si>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</si>
  <si>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</si>
  <si>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</si>
  <si>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</si>
  <si>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</si>
  <si>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</si>
  <si>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</si>
  <si>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</si>
  <si>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</si>
  <si>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</si>
  <si>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</si>
  <si>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</si>
  <si>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</si>
  <si>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</si>
  <si>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</si>
  <si>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</si>
  <si>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</si>
  <si>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</si>
  <si>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</si>
  <si>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</si>
  <si>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</si>
  <si>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</si>
  <si>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</si>
  <si>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</si>
  <si>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</si>
  <si>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</si>
  <si>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</si>
  <si>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</si>
  <si>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</si>
  <si>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</si>
  <si>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</si>
  <si>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</si>
  <si>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</si>
  <si>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</si>
  <si>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</si>
  <si>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</si>
  <si>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</si>
  <si>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</si>
  <si>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</si>
  <si>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</si>
  <si>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</si>
  <si>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</si>
  <si>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</si>
  <si>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</si>
  <si>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</si>
  <si>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</si>
  <si>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</si>
  <si>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</si>
  <si>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</si>
  <si>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</si>
  <si>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</si>
  <si>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</si>
  <si>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</si>
  <si>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</si>
  <si>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</si>
  <si>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</si>
  <si>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</si>
  <si>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</si>
  <si>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</si>
  <si>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</si>
  <si>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</si>
  <si>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</si>
  <si>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</si>
  <si>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</si>
  <si>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</si>
  <si>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</si>
  <si>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</si>
  <si>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</si>
  <si>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</si>
  <si>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</si>
  <si>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</si>
  <si>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</si>
  <si>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</si>
  <si>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</si>
  <si>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</si>
  <si>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</si>
  <si>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</si>
  <si>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</si>
  <si>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</si>
  <si>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</si>
  <si>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</si>
  <si>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</si>
  <si>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</si>
  <si>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</si>
  <si>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</si>
  <si>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</si>
  <si>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</si>
  <si>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</si>
  <si>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</si>
  <si>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</si>
  <si>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</si>
  <si>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</si>
  <si>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</si>
  <si>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</si>
  <si>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</si>
  <si>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</si>
  <si>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</si>
  <si>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</si>
  <si>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</si>
  <si>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</si>
  <si>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</si>
  <si>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</si>
  <si>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</si>
  <si>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</si>
  <si>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</si>
  <si>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</si>
  <si>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</si>
  <si>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</si>
  <si>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</si>
  <si>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</si>
  <si>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</si>
  <si>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</si>
  <si>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</si>
  <si>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</si>
  <si>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</si>
  <si>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</si>
  <si>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</si>
  <si>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</si>
  <si>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</si>
  <si>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</si>
  <si>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</si>
  <si>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</si>
  <si>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</si>
  <si>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</si>
  <si>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</si>
  <si>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</si>
  <si>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</si>
  <si>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</si>
  <si>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</si>
  <si>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</si>
  <si>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</si>
  <si>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</si>
  <si>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</si>
  <si>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</si>
  <si>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</si>
  <si>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</si>
  <si>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</si>
  <si>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</si>
  <si>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</si>
  <si>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</si>
  <si>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</si>
  <si>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</si>
  <si>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</si>
  <si>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</si>
  <si>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</si>
  <si>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</si>
  <si>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</si>
  <si>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</si>
  <si>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</si>
  <si>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</si>
  <si>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</si>
  <si>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</si>
  <si>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</si>
  <si>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</si>
  <si>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</si>
  <si>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</si>
  <si>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</si>
  <si>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</si>
  <si>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</si>
  <si>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</si>
  <si>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</si>
  <si>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</si>
  <si>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</si>
  <si>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</si>
  <si>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</si>
  <si>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</si>
  <si>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</si>
  <si>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</si>
  <si>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</si>
  <si>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</si>
  <si>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</si>
  <si>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</si>
  <si>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</si>
  <si>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</si>
  <si>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</si>
  <si>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</si>
  <si>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</si>
  <si>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</si>
  <si>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</si>
  <si>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</si>
  <si>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</si>
  <si>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</si>
  <si>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</si>
  <si>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</si>
  <si>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</si>
  <si>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</si>
  <si>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</si>
  <si>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</si>
  <si>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</si>
  <si>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</si>
  <si>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</si>
  <si>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</si>
  <si>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</si>
  <si>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</si>
  <si>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</si>
  <si>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</si>
  <si>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</si>
  <si>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</si>
  <si>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</si>
  <si>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</si>
  <si>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</si>
  <si>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</si>
  <si>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</si>
  <si>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</si>
  <si>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</si>
  <si>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</si>
  <si>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</si>
  <si>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</si>
  <si>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</si>
  <si>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</si>
  <si>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</si>
  <si>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</si>
  <si>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</si>
  <si>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</si>
  <si>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</si>
  <si>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</si>
  <si>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</si>
  <si>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</si>
  <si>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</si>
  <si>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</si>
  <si>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</si>
  <si>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</si>
  <si>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</si>
  <si>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</si>
  <si>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</si>
  <si>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</si>
  <si>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</si>
  <si>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</si>
  <si>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</si>
  <si>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</si>
  <si>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</si>
  <si>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</si>
  <si>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</si>
  <si>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</si>
  <si>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</si>
  <si>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</si>
  <si>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</si>
  <si>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</si>
  <si>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</si>
  <si>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</si>
  <si>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</si>
  <si>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</si>
  <si>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</si>
  <si>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</si>
  <si>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</si>
  <si>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</si>
  <si>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</si>
  <si>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</si>
  <si>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</si>
  <si>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</si>
  <si>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</si>
  <si>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</si>
  <si>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</si>
  <si>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</si>
  <si>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</si>
  <si>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</si>
  <si>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</si>
  <si>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</si>
  <si>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</si>
  <si>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</si>
  <si>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</si>
  <si>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</si>
  <si>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</si>
  <si>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</si>
  <si>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</si>
  <si>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</si>
  <si>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</si>
  <si>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</si>
  <si>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</si>
  <si>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</si>
  <si>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</si>
  <si>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</si>
  <si>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</si>
  <si>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</si>
  <si>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</si>
  <si>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</si>
  <si>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</si>
  <si>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</si>
  <si>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</si>
  <si>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</si>
  <si>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</si>
  <si>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</si>
  <si>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</si>
  <si>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</si>
  <si>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</si>
  <si>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</si>
  <si>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</si>
  <si>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</si>
  <si>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</si>
  <si>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</si>
  <si>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</si>
  <si>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</si>
  <si>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</si>
  <si>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</si>
  <si>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</si>
  <si>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</si>
  <si>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</si>
  <si>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</si>
  <si>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</si>
  <si>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</si>
  <si>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</si>
  <si>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</si>
  <si>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</si>
  <si>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</si>
  <si>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</si>
  <si>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</si>
  <si>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</si>
  <si>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</si>
  <si>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</si>
  <si>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</si>
  <si>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</si>
  <si>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</si>
  <si>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</si>
  <si>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</si>
  <si>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</si>
  <si>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</si>
  <si>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</si>
  <si>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</si>
  <si>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</si>
  <si>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</si>
  <si>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</si>
  <si>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</si>
  <si>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</si>
  <si>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</si>
  <si>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</si>
  <si>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</si>
  <si>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</si>
  <si>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</si>
  <si>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</si>
  <si>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</si>
  <si>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</si>
  <si>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</si>
  <si>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</si>
  <si>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</si>
  <si>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</si>
  <si>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</si>
  <si>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</si>
  <si>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</si>
  <si>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</si>
  <si>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</si>
  <si>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</si>
  <si>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</si>
  <si>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</si>
  <si>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</si>
  <si>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</si>
  <si>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</si>
  <si>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</si>
  <si>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</si>
  <si>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</si>
  <si>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</si>
  <si>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</si>
  <si>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</si>
  <si>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</si>
  <si>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</si>
  <si>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</si>
  <si>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</si>
  <si>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</si>
  <si>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</si>
  <si>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</si>
  <si>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</si>
  <si>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</si>
  <si>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</si>
  <si>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</si>
  <si>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</si>
  <si>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</si>
  <si>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</si>
  <si>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</si>
  <si>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</si>
  <si>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</si>
  <si>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</si>
  <si>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</si>
  <si>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</si>
  <si>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</si>
  <si>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</si>
  <si>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</si>
  <si>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</si>
  <si>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</si>
  <si>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</si>
  <si>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</si>
  <si>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</si>
  <si>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</si>
  <si>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</si>
  <si>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</si>
  <si>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</si>
  <si>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</si>
  <si>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</si>
  <si>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</si>
  <si>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</si>
  <si>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</si>
  <si>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</si>
  <si>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</si>
  <si>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</si>
  <si>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</si>
  <si>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</si>
  <si>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</si>
  <si>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</si>
  <si>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</si>
  <si>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</si>
  <si>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</si>
  <si>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</si>
  <si>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</si>
  <si>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</si>
  <si>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</si>
  <si>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</si>
  <si>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</si>
  <si>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</si>
  <si>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</si>
  <si>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</si>
  <si>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</si>
  <si>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</si>
  <si>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</si>
  <si>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</si>
  <si>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</si>
  <si>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</si>
  <si>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</si>
  <si>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</si>
  <si>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</si>
  <si>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</si>
  <si>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</si>
  <si>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</si>
  <si>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</si>
  <si>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</si>
  <si>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</si>
  <si>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</si>
  <si>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</si>
  <si>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</si>
  <si>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</si>
  <si>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</si>
  <si>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</si>
  <si>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</si>
  <si>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</si>
  <si>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</si>
  <si>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</si>
  <si>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</si>
  <si>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</si>
  <si>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</si>
  <si>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</si>
  <si>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</si>
  <si>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</si>
  <si>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</si>
  <si>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</si>
  <si>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</si>
  <si>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</si>
  <si>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</si>
  <si>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</si>
  <si>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</si>
  <si>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</si>
  <si>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</si>
  <si>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</si>
  <si>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</si>
  <si>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</si>
  <si>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</si>
  <si>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</si>
  <si>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</si>
  <si>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</si>
  <si>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</si>
  <si>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</si>
  <si>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</si>
  <si>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</si>
  <si>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</si>
  <si>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</si>
  <si>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</si>
  <si>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</si>
  <si>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</si>
  <si>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</si>
  <si>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</si>
  <si>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</si>
  <si>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</si>
  <si>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</si>
  <si>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</si>
  <si>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</si>
  <si>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</si>
  <si>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</si>
  <si>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</si>
  <si>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</si>
  <si>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</si>
  <si>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</si>
  <si>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</si>
  <si>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</si>
  <si>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</si>
  <si>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</si>
  <si>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</si>
  <si>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</si>
  <si>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</si>
  <si>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</si>
  <si>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</si>
  <si>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</si>
  <si>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</si>
  <si>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</si>
  <si>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</si>
  <si>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</si>
  <si>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</si>
  <si>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</si>
  <si>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</si>
  <si>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</si>
  <si>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</si>
  <si>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</si>
  <si>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</si>
  <si>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</si>
  <si>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</si>
  <si>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</si>
  <si>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</si>
  <si>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</si>
  <si>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</si>
  <si>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</si>
  <si>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</si>
  <si>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</si>
  <si>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</si>
  <si>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</si>
  <si>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</si>
  <si>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</si>
  <si>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</si>
  <si>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</si>
  <si>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</si>
  <si>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</si>
  <si>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</si>
  <si>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</si>
  <si>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</si>
  <si>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</si>
  <si>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</si>
  <si>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</si>
  <si>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</si>
  <si>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</si>
  <si>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</si>
  <si>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</si>
  <si>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</si>
  <si>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</si>
  <si>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</si>
  <si>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</si>
  <si>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</si>
  <si>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</si>
  <si>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</si>
  <si>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</si>
  <si>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</si>
  <si>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</si>
  <si>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</si>
  <si>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</si>
  <si>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</si>
  <si>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</si>
  <si>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</si>
  <si>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</si>
  <si>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</si>
  <si>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</si>
  <si>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</si>
  <si>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</si>
  <si>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</si>
  <si>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</si>
  <si>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</si>
  <si>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</si>
  <si>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</si>
  <si>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</si>
  <si>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</si>
  <si>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</si>
  <si>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</si>
  <si>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</si>
  <si>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</si>
  <si>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</si>
  <si>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</si>
  <si>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</si>
  <si>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</si>
  <si>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</si>
  <si>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</si>
  <si>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</si>
  <si>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</si>
  <si>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</si>
  <si>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</si>
  <si>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</si>
  <si>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</si>
  <si>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</si>
  <si>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</si>
  <si>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</si>
  <si>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</si>
  <si>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</si>
  <si>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</si>
  <si>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</si>
  <si>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</si>
  <si>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</si>
  <si>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</si>
  <si>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</si>
  <si>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</si>
  <si>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</si>
  <si>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</si>
  <si>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</si>
  <si>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</si>
  <si>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</si>
  <si>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</si>
  <si>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</si>
  <si>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</si>
  <si>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</si>
  <si>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</si>
  <si>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</si>
  <si>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</si>
  <si>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</si>
  <si>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</si>
  <si>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</si>
  <si>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</si>
  <si>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</si>
  <si>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</si>
  <si>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</si>
  <si>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</si>
  <si>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</si>
  <si>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</si>
  <si>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</si>
  <si>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</si>
  <si>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</si>
  <si>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</si>
  <si>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</si>
  <si>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</si>
  <si>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</si>
  <si>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</si>
  <si>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</si>
  <si>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</si>
  <si>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</si>
  <si>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</si>
  <si>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</si>
  <si>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</si>
  <si>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</si>
  <si>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</si>
  <si>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</si>
  <si>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</si>
  <si>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</si>
  <si>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</si>
  <si>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</si>
  <si>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</si>
  <si>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</si>
  <si>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</si>
  <si>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</si>
  <si>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</si>
  <si>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</si>
  <si>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</si>
  <si>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</si>
  <si>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</si>
  <si>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</si>
  <si>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</si>
  <si>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</si>
  <si>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</si>
  <si>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</si>
  <si>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</si>
  <si>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</si>
  <si>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</si>
  <si>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</si>
  <si>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</si>
  <si>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</si>
  <si>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</si>
  <si>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</si>
  <si>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</si>
  <si>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</si>
  <si>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</si>
  <si>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</si>
  <si>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</si>
  <si>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</si>
  <si>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</si>
  <si>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</si>
  <si>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</si>
  <si>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</si>
  <si>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</si>
  <si>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</si>
  <si>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</si>
  <si>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</si>
  <si>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</si>
  <si>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</si>
  <si>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</si>
  <si>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</si>
  <si>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</si>
  <si>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</si>
  <si>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</si>
  <si>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</si>
  <si>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</si>
  <si>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</si>
  <si>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</si>
  <si>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</si>
  <si>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</si>
  <si>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</si>
  <si>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</si>
  <si>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</si>
  <si>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</si>
  <si>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</si>
  <si>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</si>
  <si>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</si>
  <si>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</si>
  <si>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</si>
  <si>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</si>
  <si>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</si>
  <si>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</si>
  <si>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</si>
  <si>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</si>
  <si>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</si>
  <si>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</si>
  <si>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</si>
  <si>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</si>
  <si>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</si>
  <si>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</si>
  <si>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</si>
  <si>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</si>
  <si>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</si>
  <si>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</si>
  <si>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</si>
  <si>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</si>
  <si>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</si>
  <si>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</si>
  <si>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</si>
  <si>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</si>
  <si>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</si>
  <si>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</si>
  <si>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</si>
  <si>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</si>
  <si>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</si>
  <si>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</si>
  <si>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</si>
  <si>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</si>
  <si>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</si>
  <si>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</si>
  <si>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</si>
  <si>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</si>
  <si>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</si>
  <si>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</si>
  <si>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</si>
  <si>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</si>
  <si>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</si>
  <si>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</si>
  <si>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</si>
  <si>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</si>
  <si>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</si>
  <si>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</si>
  <si>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</si>
  <si>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</si>
  <si>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</si>
  <si>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</si>
  <si>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</si>
  <si>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</si>
  <si>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</si>
  <si>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</si>
  <si>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</si>
  <si>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</si>
  <si>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</si>
  <si>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</si>
  <si>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</si>
  <si>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</si>
  <si>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</si>
  <si>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</si>
  <si>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</si>
  <si>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</si>
  <si>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</si>
  <si>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</si>
  <si>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</si>
  <si>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</si>
  <si>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</si>
  <si>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</si>
  <si>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</si>
  <si>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</si>
  <si>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</si>
  <si>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</si>
  <si>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</si>
  <si>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</si>
  <si>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</si>
  <si>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</si>
  <si>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</si>
  <si>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</si>
  <si>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</si>
  <si>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</si>
  <si>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</si>
  <si>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</si>
  <si>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</si>
  <si>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</si>
  <si>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</si>
  <si>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</si>
  <si>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</si>
  <si>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</si>
  <si>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</si>
  <si>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</si>
  <si>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</si>
  <si>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</si>
  <si>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</si>
  <si>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</si>
  <si>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</si>
  <si>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</si>
  <si>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</si>
  <si>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</si>
  <si>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</si>
  <si>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</si>
  <si>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</si>
  <si>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</si>
  <si>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</si>
  <si>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</si>
  <si>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</si>
  <si>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</si>
  <si>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</si>
  <si>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</si>
  <si>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</si>
  <si>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</si>
  <si>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</si>
  <si>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</si>
  <si>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</si>
  <si>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</si>
  <si>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</si>
  <si>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</si>
  <si>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</si>
  <si>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</si>
  <si>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</si>
  <si>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</si>
  <si>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</si>
  <si>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</si>
  <si>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</si>
  <si>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</si>
  <si>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</si>
  <si>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</si>
  <si>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</si>
  <si>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</si>
  <si>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</si>
  <si>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</si>
  <si>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</si>
  <si>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</si>
  <si>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</si>
  <si>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</si>
  <si>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</si>
  <si>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</si>
  <si>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</si>
  <si>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</si>
  <si>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</si>
  <si>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</si>
  <si>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</si>
  <si>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</si>
  <si>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</si>
  <si>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</si>
  <si>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</si>
  <si>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</si>
  <si>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</si>
  <si>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</si>
  <si>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</si>
  <si>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</si>
  <si>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</si>
  <si>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</si>
  <si>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</si>
  <si>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</si>
  <si>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</si>
  <si>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</si>
  <si>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</si>
  <si>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</si>
  <si>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</si>
  <si>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</si>
  <si>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</si>
  <si>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</si>
  <si>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</si>
  <si>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</si>
  <si>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</si>
  <si>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</si>
  <si>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</si>
  <si>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</si>
  <si>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</si>
  <si>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</si>
  <si>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</si>
  <si>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</si>
  <si>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</si>
  <si>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</si>
  <si>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</si>
  <si>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</si>
  <si>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</si>
  <si>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</si>
  <si>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</si>
  <si>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</si>
  <si>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</si>
  <si>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</si>
  <si>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</si>
  <si>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</si>
  <si>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</si>
  <si>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</si>
  <si>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</si>
  <si>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</si>
  <si>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</si>
  <si>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</si>
  <si>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</si>
  <si>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</si>
  <si>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</si>
  <si>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</si>
  <si>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</si>
  <si>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</si>
  <si>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</si>
  <si>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</si>
  <si>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</si>
  <si>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</si>
  <si>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</si>
  <si>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</si>
  <si>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</si>
  <si>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</si>
  <si>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</si>
  <si>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</si>
  <si>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</si>
  <si>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</si>
  <si>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</si>
  <si>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</si>
  <si>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</si>
  <si>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</si>
  <si>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</si>
  <si>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</si>
  <si>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</si>
  <si>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</si>
  <si>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</si>
  <si>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</si>
  <si>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</si>
  <si>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</si>
  <si>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</si>
  <si>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</si>
  <si>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</si>
  <si>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</si>
  <si>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</si>
  <si>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</si>
  <si>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</si>
  <si>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</si>
  <si>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</si>
  <si>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</si>
  <si>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</si>
  <si>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</si>
  <si>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</si>
  <si>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</si>
  <si>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</si>
  <si>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</si>
  <si>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</si>
  <si>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</si>
  <si>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</si>
  <si>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</si>
  <si>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</si>
  <si>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</si>
  <si>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</si>
  <si>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</si>
  <si>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</si>
  <si>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</si>
  <si>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</si>
  <si>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</si>
  <si>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</si>
  <si>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</si>
  <si>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</si>
  <si>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</si>
  <si>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</si>
  <si>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</si>
  <si>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</si>
  <si>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</si>
  <si>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</si>
  <si>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</si>
  <si>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</si>
  <si>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</si>
  <si>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</si>
  <si>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</si>
  <si>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</si>
  <si>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</si>
  <si>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</si>
  <si>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</si>
  <si>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</si>
  <si>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</si>
  <si>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</si>
  <si>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</si>
  <si>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</si>
  <si>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</si>
  <si>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</si>
  <si>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</si>
  <si>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</si>
  <si>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</si>
  <si>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</si>
  <si>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</si>
  <si>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</si>
  <si>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</si>
  <si>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</si>
  <si>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</si>
  <si>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</si>
  <si>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</si>
  <si>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</si>
  <si>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</si>
  <si>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</si>
  <si>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</si>
  <si>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</si>
  <si>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</si>
  <si>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</si>
  <si>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</si>
  <si>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</si>
  <si>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</si>
  <si>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</si>
  <si>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</si>
  <si>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</si>
  <si>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</si>
  <si>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</si>
  <si>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</si>
  <si>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</si>
  <si>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</si>
  <si>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</si>
  <si>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</si>
  <si>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</si>
  <si>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</si>
  <si>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</si>
  <si>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</si>
  <si>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</si>
  <si>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</si>
  <si>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</si>
  <si>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</si>
  <si>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</si>
  <si>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</si>
  <si>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</si>
  <si>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</si>
  <si>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</si>
  <si>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</si>
  <si>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</si>
  <si>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</si>
  <si>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</si>
  <si>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</si>
  <si>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</si>
  <si>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</si>
  <si>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</si>
  <si>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</si>
  <si>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</si>
  <si>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</si>
  <si>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</si>
  <si>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</si>
  <si>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</si>
  <si>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</si>
  <si>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</si>
  <si>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</si>
  <si>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</si>
  <si>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</si>
  <si>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</si>
  <si>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</si>
  <si>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</si>
  <si>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</si>
  <si>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</si>
  <si>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</si>
  <si>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</si>
  <si>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</si>
  <si>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</si>
  <si>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</si>
  <si>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</si>
  <si>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</si>
  <si>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</si>
  <si>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</si>
  <si>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</si>
  <si>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</si>
  <si>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</si>
  <si>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</si>
  <si>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</si>
  <si>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</si>
  <si>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</si>
  <si>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</si>
  <si>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</si>
  <si>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</si>
  <si>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</si>
  <si>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</si>
  <si>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</si>
  <si>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</si>
  <si>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</si>
  <si>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</si>
  <si>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</si>
  <si>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</si>
  <si>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</si>
  <si>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</si>
  <si>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</si>
  <si>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</si>
  <si>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</si>
  <si>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</si>
  <si>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</si>
  <si>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</si>
  <si>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</si>
  <si>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</si>
  <si>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</si>
  <si>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</si>
  <si>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</si>
  <si>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</si>
  <si>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</si>
  <si>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</si>
  <si>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</si>
  <si>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</si>
  <si>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</si>
  <si>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</si>
  <si>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</si>
  <si>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</si>
  <si>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</si>
  <si>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</si>
  <si>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</si>
  <si>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</si>
  <si>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</si>
  <si>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</si>
  <si>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</si>
  <si>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</si>
  <si>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</si>
  <si>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</si>
  <si>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</si>
  <si>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</si>
  <si>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</si>
  <si>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</si>
  <si>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</si>
  <si>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</si>
  <si>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</si>
  <si>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</si>
  <si>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</si>
  <si>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</si>
  <si>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</si>
  <si>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</si>
  <si>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</si>
  <si>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</si>
  <si>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</si>
  <si>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</si>
  <si>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</si>
  <si>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</si>
  <si>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</si>
  <si>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</si>
  <si>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</si>
  <si>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</si>
  <si>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</si>
  <si>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</si>
  <si>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</si>
  <si>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</si>
  <si>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</si>
  <si>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</si>
  <si>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</si>
  <si>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</si>
  <si>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</si>
  <si>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</si>
  <si>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</si>
  <si>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</si>
  <si>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</si>
  <si>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</si>
  <si>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</si>
  <si>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</si>
  <si>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</si>
  <si>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</si>
  <si>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</si>
  <si>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</si>
  <si>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</si>
  <si>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</si>
  <si>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</si>
  <si>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</si>
  <si>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</si>
  <si>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</si>
  <si>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</si>
  <si>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</si>
  <si>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</si>
  <si>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</si>
  <si>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</si>
  <si>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</si>
  <si>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</si>
  <si>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</si>
  <si>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</si>
  <si>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</si>
  <si>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</si>
  <si>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</si>
  <si>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</si>
  <si>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</si>
  <si>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</si>
  <si>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</si>
  <si>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</si>
  <si>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</si>
  <si>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</si>
  <si>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</si>
  <si>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</si>
  <si>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</si>
  <si>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</si>
  <si>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</si>
  <si>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</si>
  <si>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</si>
  <si>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</si>
  <si>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</si>
  <si>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</si>
  <si>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</si>
  <si>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</si>
  <si>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</si>
  <si>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</si>
  <si>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</si>
  <si>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</si>
  <si>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</si>
  <si>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</si>
  <si>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</si>
  <si>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</si>
  <si>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</si>
  <si>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</si>
  <si>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</si>
  <si>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</si>
  <si>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</si>
  <si>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</si>
  <si>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</si>
  <si>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</si>
  <si>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</si>
  <si>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</si>
  <si>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</si>
  <si>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</si>
  <si>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</si>
  <si>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</si>
  <si>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</si>
  <si>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</si>
  <si>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</si>
  <si>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</si>
  <si>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</si>
  <si>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</si>
  <si>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</si>
  <si>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</si>
  <si>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</si>
  <si>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</si>
  <si>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</si>
  <si>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</si>
  <si>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</si>
  <si>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</si>
  <si>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</si>
  <si>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</si>
  <si>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</si>
  <si>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</si>
  <si>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</si>
  <si>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</si>
  <si>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</si>
  <si>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</si>
  <si>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</si>
  <si>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</si>
  <si>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</si>
  <si>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</si>
  <si>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</si>
  <si>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</si>
  <si>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</si>
  <si>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</si>
  <si>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</si>
  <si>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</si>
  <si>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</si>
  <si>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</si>
  <si>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</si>
  <si>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</si>
  <si>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</si>
  <si>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</si>
  <si>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</si>
  <si>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</si>
  <si>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</si>
  <si>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</si>
  <si>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</si>
  <si>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</si>
  <si>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</si>
  <si>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</si>
  <si>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</si>
  <si>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</si>
  <si>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</si>
  <si>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</si>
  <si>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</si>
  <si>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</si>
  <si>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</si>
  <si>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</si>
  <si>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</si>
  <si>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</si>
  <si>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</si>
  <si>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</si>
  <si>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</si>
  <si>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</si>
  <si>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</si>
  <si>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</si>
  <si>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</si>
  <si>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</si>
  <si>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</si>
  <si>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</si>
  <si>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</si>
  <si>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</si>
  <si>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</si>
  <si>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</si>
  <si>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</si>
  <si>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</si>
  <si>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</si>
  <si>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</si>
  <si>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</si>
  <si>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</si>
  <si>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</si>
  <si>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</si>
  <si>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</si>
  <si>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</si>
  <si>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</si>
  <si>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</si>
  <si>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</si>
  <si>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</si>
  <si>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</si>
  <si>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</si>
  <si>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</si>
  <si>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</si>
  <si>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</si>
  <si>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</si>
  <si>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</si>
  <si>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</si>
  <si>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</si>
  <si>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</si>
  <si>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</si>
  <si>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</si>
  <si>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</si>
  <si>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</si>
  <si>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</si>
  <si>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</si>
  <si>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</si>
  <si>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</si>
  <si>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</si>
  <si>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</si>
  <si>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</si>
  <si>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</si>
  <si>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</si>
  <si>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</si>
  <si>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</si>
  <si>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</si>
  <si>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</si>
  <si>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</si>
  <si>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</si>
  <si>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</si>
  <si>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</si>
  <si>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</si>
  <si>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</si>
  <si>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</si>
  <si>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</si>
  <si>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</si>
  <si>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</si>
  <si>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</si>
  <si>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</si>
  <si>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</si>
  <si>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</si>
  <si>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</si>
  <si>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</si>
  <si>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</si>
  <si>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</si>
  <si>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</si>
  <si>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</si>
  <si>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</si>
  <si>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</si>
  <si>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</si>
  <si>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</si>
  <si>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</si>
  <si>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</si>
  <si>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</si>
  <si>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</si>
  <si>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</si>
  <si>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</si>
  <si>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</si>
  <si>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</si>
  <si>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</si>
  <si>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</si>
  <si>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</si>
  <si>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</si>
  <si>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</si>
  <si>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</si>
  <si>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</si>
  <si>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</si>
  <si>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</si>
  <si>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</si>
  <si>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</si>
  <si>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</si>
  <si>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</si>
  <si>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</si>
  <si>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</si>
  <si>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</si>
  <si>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</si>
  <si>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</si>
  <si>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</si>
  <si>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</si>
  <si>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</si>
  <si>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</si>
  <si>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</si>
  <si>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</si>
  <si>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</si>
  <si>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</si>
  <si>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</si>
  <si>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</si>
  <si>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</si>
  <si>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</si>
  <si>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</si>
  <si>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</si>
  <si>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</si>
  <si>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</si>
  <si>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</si>
  <si>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</si>
  <si>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</si>
  <si>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</si>
  <si>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</si>
  <si>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</si>
  <si>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</si>
  <si>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</si>
  <si>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</si>
  <si>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</si>
  <si>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</si>
  <si>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</si>
  <si>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</si>
  <si>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</si>
  <si>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</si>
  <si>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</si>
  <si>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</si>
  <si>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</si>
  <si>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</si>
  <si>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</si>
  <si>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</si>
  <si>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</si>
  <si>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</si>
  <si>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</si>
  <si>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</si>
  <si>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</si>
  <si>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</si>
  <si>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</si>
  <si>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</si>
  <si>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</si>
  <si>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</si>
  <si>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</si>
  <si>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</si>
  <si>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</si>
  <si>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</si>
  <si>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</si>
  <si>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</si>
  <si>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</si>
  <si>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</si>
  <si>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</si>
  <si>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</si>
  <si>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</si>
  <si>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</si>
  <si>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</si>
  <si>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</si>
  <si>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</si>
  <si>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</si>
  <si>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</si>
  <si>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</si>
  <si>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</si>
  <si>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</si>
  <si>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</si>
  <si>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</si>
  <si>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</si>
  <si>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</si>
  <si>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</si>
  <si>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</si>
  <si>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</si>
  <si>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</si>
  <si>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</si>
  <si>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</si>
  <si>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</si>
  <si>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</si>
  <si>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</si>
  <si>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</si>
  <si>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</si>
  <si>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</si>
  <si>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</si>
  <si>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</si>
  <si>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</si>
  <si>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</si>
  <si>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</si>
  <si>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</si>
  <si>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</si>
  <si>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</si>
  <si>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</si>
  <si>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</si>
  <si>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</si>
  <si>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</si>
  <si>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</si>
  <si>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</si>
  <si>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</si>
  <si>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</si>
  <si>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</si>
  <si>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</si>
  <si>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</si>
  <si>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</si>
  <si>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</si>
  <si>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</si>
  <si>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</si>
  <si>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</si>
  <si>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</si>
  <si>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</si>
  <si>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</si>
  <si>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</si>
  <si>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</si>
  <si>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</si>
  <si>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</si>
  <si>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</si>
  <si>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</si>
  <si>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</si>
  <si>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</si>
  <si>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</si>
  <si>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</si>
  <si>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</si>
  <si>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</si>
  <si>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</si>
  <si>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</si>
  <si>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</si>
  <si>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</si>
  <si>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</si>
  <si>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</si>
  <si>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</si>
  <si>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</si>
  <si>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</si>
  <si>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</si>
  <si>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</si>
  <si>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</si>
  <si>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</si>
  <si>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</si>
  <si>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</si>
  <si>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</si>
  <si>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</si>
  <si>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</si>
  <si>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</si>
  <si>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</si>
  <si>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</si>
  <si>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</si>
  <si>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</si>
  <si>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</si>
  <si>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</si>
  <si>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</si>
  <si>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</si>
  <si>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</si>
  <si>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</si>
  <si>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</si>
  <si>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</si>
  <si>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</si>
  <si>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</si>
  <si>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</si>
  <si>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</si>
  <si>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</si>
  <si>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</si>
  <si>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</si>
  <si>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</si>
  <si>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</si>
  <si>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</si>
  <si>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</si>
  <si>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</si>
  <si>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</si>
  <si>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</si>
  <si>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</si>
  <si>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</si>
  <si>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</si>
  <si>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</si>
  <si>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</si>
  <si>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</si>
  <si>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</si>
  <si>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</si>
  <si>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</si>
  <si>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</si>
  <si>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</si>
  <si>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</si>
  <si>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</si>
  <si>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</si>
  <si>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</si>
  <si>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</si>
  <si>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</si>
  <si>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</si>
  <si>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</si>
  <si>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</si>
  <si>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</si>
  <si>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</si>
  <si>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</si>
  <si>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</si>
  <si>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</si>
  <si>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</si>
  <si>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</si>
  <si>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</si>
  <si>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</si>
  <si>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</si>
  <si>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</si>
  <si>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</si>
  <si>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</si>
  <si>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</si>
  <si>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</si>
  <si>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</si>
  <si>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</si>
  <si>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</si>
  <si>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</si>
  <si>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</si>
  <si>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</si>
  <si>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</si>
  <si>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</si>
  <si>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</si>
  <si>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</si>
  <si>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</si>
  <si>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</si>
  <si>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</si>
  <si>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</si>
  <si>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</si>
  <si>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</si>
  <si>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</si>
  <si>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</si>
  <si>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</si>
  <si>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</si>
  <si>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</si>
  <si>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</si>
  <si>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</si>
  <si>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</si>
  <si>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</si>
  <si>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</si>
  <si>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</si>
  <si>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</si>
  <si>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</si>
  <si>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</si>
  <si>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</si>
  <si>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</si>
  <si>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</si>
  <si>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</si>
  <si>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</si>
  <si>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</si>
  <si>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</si>
  <si>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</si>
  <si>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</si>
  <si>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</si>
  <si>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</si>
  <si>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</si>
  <si>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</si>
  <si>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</si>
  <si>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</si>
  <si>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</si>
  <si>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</si>
  <si>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</si>
  <si>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</si>
  <si>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</si>
  <si>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</si>
  <si>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</si>
  <si>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</si>
  <si>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</si>
  <si>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</si>
  <si>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</si>
  <si>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</si>
  <si>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</si>
  <si>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</si>
  <si>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</si>
  <si>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</si>
  <si>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</si>
  <si>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</si>
  <si>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</si>
  <si>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</si>
  <si>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</si>
  <si>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</si>
  <si>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</si>
  <si>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</si>
  <si>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</si>
  <si>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</si>
  <si>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</si>
  <si>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</si>
  <si>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</si>
  <si>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</si>
  <si>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</si>
  <si>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</si>
  <si>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</si>
  <si>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</si>
  <si>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</si>
  <si>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</si>
  <si>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</si>
  <si>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</si>
  <si>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</si>
  <si>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</si>
  <si>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</si>
  <si>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</si>
  <si>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</si>
  <si>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</si>
  <si>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</si>
  <si>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</si>
  <si>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</si>
  <si>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</si>
  <si>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</si>
  <si>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</si>
  <si>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</si>
  <si>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</si>
  <si>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</si>
  <si>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</si>
  <si>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</si>
  <si>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</si>
  <si>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</si>
  <si>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</si>
  <si>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</si>
  <si>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</si>
  <si>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</si>
  <si>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</si>
  <si>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</si>
  <si>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</si>
  <si>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</si>
  <si>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</si>
  <si>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</si>
  <si>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</si>
  <si>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</si>
  <si>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</si>
  <si>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</si>
  <si>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</si>
  <si>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</si>
  <si>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</si>
  <si>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</si>
  <si>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</si>
  <si>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</si>
  <si>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</si>
  <si>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</si>
  <si>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</si>
  <si>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</si>
  <si>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</si>
  <si>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</si>
  <si>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</si>
  <si>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</si>
  <si>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</si>
  <si>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</si>
  <si>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</si>
  <si>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</si>
  <si>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</si>
  <si>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</si>
  <si>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</si>
  <si>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</si>
  <si>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</si>
  <si>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</si>
  <si>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</si>
  <si>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</si>
  <si>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</si>
  <si>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</si>
  <si>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</si>
  <si>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</si>
  <si>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</si>
  <si>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</si>
  <si>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</si>
  <si>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</si>
  <si>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</si>
  <si>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</si>
  <si>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</si>
  <si>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</si>
  <si>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</si>
  <si>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</si>
  <si>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</si>
  <si>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</si>
  <si>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</si>
  <si>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</si>
  <si>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</si>
  <si>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</si>
  <si>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</si>
  <si>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</si>
  <si>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</si>
  <si>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</si>
  <si>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</si>
  <si>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</si>
  <si>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</si>
  <si>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</si>
  <si>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</si>
  <si>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</si>
  <si>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</si>
  <si>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</si>
  <si>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</si>
  <si>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</si>
  <si>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</si>
  <si>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</si>
  <si>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</si>
  <si>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</si>
  <si>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</si>
  <si>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</si>
  <si>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</si>
  <si>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</si>
  <si>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</si>
  <si>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</si>
  <si>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</si>
  <si>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</si>
  <si>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</si>
  <si>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</si>
  <si>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</si>
  <si>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</si>
  <si>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</si>
  <si>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</si>
  <si>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</si>
  <si>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</si>
  <si>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</si>
  <si>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</si>
  <si>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</si>
  <si>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</si>
  <si>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</si>
  <si>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</si>
  <si>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</si>
  <si>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</si>
  <si>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</si>
  <si>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</si>
  <si>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</si>
  <si>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</si>
  <si>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</si>
  <si>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</si>
  <si>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</si>
  <si>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</si>
  <si>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</si>
  <si>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</si>
  <si>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</si>
  <si>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</si>
  <si>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</si>
  <si>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</si>
  <si>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</si>
  <si>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</si>
  <si>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</si>
  <si>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</si>
  <si>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</si>
  <si>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</si>
  <si>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</si>
  <si>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</si>
  <si>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</si>
  <si>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</si>
  <si>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</si>
  <si>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</si>
  <si>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</si>
  <si>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</si>
  <si>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</si>
  <si>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</si>
  <si>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</si>
  <si>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</si>
  <si>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</si>
  <si>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</si>
  <si>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</si>
  <si>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</si>
  <si>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</si>
  <si>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</si>
  <si>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</si>
  <si>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</si>
  <si>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</si>
  <si>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</si>
  <si>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</si>
  <si>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</si>
  <si>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</si>
  <si>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</si>
  <si>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</si>
  <si>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</si>
  <si>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</si>
  <si>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</si>
  <si>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</si>
  <si>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</si>
  <si>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</si>
  <si>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</si>
  <si>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</si>
  <si>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</si>
  <si>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</si>
  <si>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</si>
  <si>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</si>
  <si>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</si>
  <si>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</si>
  <si>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</si>
  <si>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</si>
  <si>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</si>
  <si>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</si>
  <si>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</si>
  <si>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</si>
  <si>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</si>
  <si>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</si>
  <si>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</si>
  <si>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</si>
  <si>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</si>
  <si>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</si>
  <si>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</si>
  <si>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</si>
  <si>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</si>
  <si>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</si>
  <si>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</si>
  <si>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</si>
  <si>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</si>
  <si>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</si>
  <si>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</si>
  <si>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</si>
  <si>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</si>
  <si>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</si>
  <si>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</si>
  <si>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</si>
  <si>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</si>
  <si>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</si>
  <si>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</si>
  <si>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</si>
  <si>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</si>
  <si>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</si>
  <si>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</si>
  <si>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</si>
  <si>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</si>
  <si>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</si>
  <si>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</si>
  <si>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</si>
  <si>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</si>
  <si>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</si>
  <si>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</si>
  <si>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</si>
  <si>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</si>
  <si>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</si>
  <si>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</si>
  <si>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</si>
  <si>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</si>
  <si>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</si>
  <si>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</si>
  <si>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</si>
  <si>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</si>
  <si>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</si>
  <si>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</si>
  <si>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</si>
  <si>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</si>
  <si>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</si>
  <si>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</si>
  <si>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</si>
  <si>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</si>
  <si>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</si>
  <si>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</si>
  <si>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</si>
  <si>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</si>
  <si>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</si>
  <si>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</si>
  <si>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</si>
  <si>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</si>
  <si>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</si>
  <si>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</si>
  <si>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</si>
  <si>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</si>
  <si>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</si>
  <si>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</si>
  <si>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</si>
  <si>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</si>
  <si>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</si>
  <si>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</si>
  <si>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</si>
  <si>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</si>
  <si>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</si>
  <si>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</si>
  <si>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</si>
  <si>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</si>
  <si>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</si>
  <si>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</si>
  <si>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</si>
  <si>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</si>
  <si>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</si>
  <si>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</si>
  <si>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</si>
  <si>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</si>
  <si>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</si>
  <si>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</si>
  <si>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</si>
  <si>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</si>
  <si>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</si>
  <si>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</si>
  <si>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</si>
  <si>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</si>
  <si>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</si>
  <si>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</si>
  <si>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</si>
  <si>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</si>
  <si>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</si>
  <si>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</si>
  <si>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</si>
  <si>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</si>
  <si>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</si>
  <si>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</si>
  <si>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</si>
  <si>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</si>
  <si>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</si>
  <si>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</si>
  <si>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</si>
  <si>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</si>
  <si>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</si>
  <si>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</si>
  <si>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</si>
  <si>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</si>
  <si>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</si>
  <si>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</si>
  <si>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</si>
  <si>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</si>
  <si>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</si>
  <si>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</si>
  <si>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</si>
  <si>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</si>
  <si>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</si>
  <si>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</si>
  <si>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</si>
  <si>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</si>
  <si>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</si>
  <si>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</si>
  <si>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</si>
  <si>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</si>
  <si>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</si>
  <si>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</si>
  <si>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</si>
  <si>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</si>
  <si>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</si>
  <si>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</si>
  <si>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</si>
  <si>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</si>
  <si>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</si>
  <si>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</si>
  <si>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</si>
  <si>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</si>
  <si>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</si>
  <si>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</si>
  <si>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</si>
  <si>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</si>
  <si>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</si>
  <si>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</si>
  <si>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</si>
  <si>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</si>
  <si>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</si>
  <si>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</si>
  <si>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</si>
  <si>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</si>
  <si>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</si>
  <si>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</si>
  <si>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</si>
  <si>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</si>
  <si>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</si>
  <si>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</si>
  <si>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</si>
  <si>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</si>
  <si>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</si>
  <si>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</si>
  <si>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</si>
  <si>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</si>
  <si>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</si>
  <si>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</si>
  <si>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</si>
  <si>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</si>
  <si>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</si>
  <si>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</si>
  <si>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</si>
  <si>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</si>
  <si>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</si>
  <si>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</si>
  <si>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</si>
  <si>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</si>
  <si>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</si>
  <si>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</si>
  <si>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</si>
  <si>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</si>
  <si>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</si>
  <si>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</si>
  <si>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</si>
  <si>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</si>
  <si>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</si>
  <si>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</si>
  <si>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</si>
  <si>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</si>
  <si>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</si>
  <si>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</si>
  <si>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</si>
  <si>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</si>
  <si>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</si>
  <si>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</si>
  <si>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</si>
  <si>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</si>
  <si>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</si>
  <si>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</si>
  <si>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</si>
  <si>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</si>
  <si>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</si>
  <si>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</si>
  <si>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</si>
  <si>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</si>
  <si>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</si>
  <si>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</si>
  <si>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</si>
  <si>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</si>
  <si>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</si>
  <si>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</si>
  <si>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</si>
  <si>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</si>
  <si>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</si>
  <si>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</si>
  <si>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</si>
  <si>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</si>
  <si>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</si>
  <si>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</si>
  <si>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</si>
  <si>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</si>
  <si>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</si>
  <si>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</si>
  <si>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</si>
  <si>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</si>
  <si>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</si>
  <si>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</si>
  <si>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</si>
  <si>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</si>
  <si>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</si>
  <si>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</si>
  <si>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</si>
  <si>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</si>
  <si>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</si>
  <si>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</si>
  <si>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</si>
  <si>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</si>
  <si>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</si>
  <si>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</si>
  <si>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</si>
  <si>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</si>
  <si>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</si>
  <si>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</si>
  <si>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</si>
  <si>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</si>
  <si>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</si>
  <si>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</si>
  <si>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</si>
  <si>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</si>
  <si>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</si>
  <si>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</si>
  <si>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</si>
  <si>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</si>
  <si>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</si>
  <si>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</si>
  <si>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</si>
  <si>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</si>
  <si>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</si>
  <si>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</si>
  <si>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</si>
  <si>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</si>
  <si>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</si>
  <si>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</si>
  <si>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</si>
  <si>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</si>
  <si>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</si>
  <si>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</si>
  <si>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</si>
  <si>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</si>
  <si>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</si>
  <si>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</si>
  <si>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</si>
  <si>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</si>
  <si>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</si>
  <si>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</si>
  <si>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</si>
  <si>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</si>
  <si>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</si>
  <si>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</si>
  <si>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</si>
  <si>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</si>
  <si>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</si>
  <si>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</si>
  <si>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</si>
  <si>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</si>
  <si>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</si>
  <si>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</si>
  <si>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</si>
  <si>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</si>
  <si>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</si>
  <si>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</si>
  <si>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</si>
  <si>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</si>
  <si>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</si>
  <si>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</si>
  <si>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</si>
  <si>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</si>
  <si>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</si>
  <si>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</si>
  <si>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</si>
  <si>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</si>
  <si>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</si>
  <si>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</si>
  <si>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</si>
  <si>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</si>
  <si>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</si>
  <si>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</si>
  <si>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</si>
  <si>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</si>
  <si>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</si>
  <si>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</si>
  <si>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</si>
  <si>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</si>
  <si>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</si>
  <si>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</si>
  <si>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</si>
  <si>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</si>
  <si>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</si>
  <si>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</si>
  <si>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</si>
  <si>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</si>
  <si>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</si>
  <si>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</si>
  <si>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</si>
  <si>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</si>
  <si>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</si>
  <si>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</si>
  <si>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</si>
  <si>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</si>
  <si>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</si>
  <si>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</si>
  <si>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</si>
  <si>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</si>
  <si>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</si>
  <si>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</si>
  <si>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</si>
  <si>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</si>
  <si>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</si>
  <si>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</si>
  <si>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</si>
  <si>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</si>
  <si>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</si>
  <si>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</si>
  <si>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</si>
  <si>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</si>
  <si>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</si>
  <si>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</si>
  <si>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</si>
  <si>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</si>
  <si>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</si>
  <si>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</si>
  <si>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</si>
  <si>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</si>
  <si>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</si>
  <si>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</si>
  <si>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</si>
  <si>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</si>
  <si>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</si>
  <si>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</si>
  <si>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</si>
  <si>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</si>
  <si>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</si>
  <si>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</si>
  <si>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</si>
  <si>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</si>
  <si>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</si>
  <si>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</si>
  <si>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</si>
  <si>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</si>
  <si>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</si>
  <si>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</si>
  <si>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</si>
  <si>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</si>
  <si>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</si>
  <si>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</si>
  <si>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</si>
  <si>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</si>
  <si>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</si>
  <si>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</si>
  <si>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</si>
  <si>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</si>
  <si>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</si>
  <si>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</si>
  <si>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</si>
  <si>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</si>
  <si>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</si>
  <si>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</si>
  <si>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</si>
  <si>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</si>
  <si>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</si>
  <si>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</si>
  <si>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</si>
  <si>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</si>
  <si>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</si>
  <si>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</si>
  <si>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</si>
  <si>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</si>
  <si>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</si>
  <si>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</si>
  <si>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</si>
  <si>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</si>
  <si>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</si>
  <si>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</si>
  <si>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</si>
  <si>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</si>
  <si>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</si>
  <si>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</si>
  <si>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</si>
  <si>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</si>
  <si>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</si>
  <si>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</si>
  <si>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</si>
  <si>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</si>
  <si>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</si>
  <si>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</si>
  <si>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</si>
  <si>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</si>
  <si>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</si>
  <si>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</si>
  <si>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</si>
  <si>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</si>
  <si>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</si>
  <si>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</si>
  <si>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</si>
  <si>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</si>
  <si>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</si>
  <si>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</si>
  <si>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</si>
  <si>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</si>
  <si>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</si>
  <si>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</si>
  <si>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</si>
  <si>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</si>
  <si>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</si>
  <si>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</si>
  <si>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</si>
  <si>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</si>
  <si>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</si>
  <si>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</si>
  <si>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</si>
  <si>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</si>
  <si>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</si>
  <si>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</si>
  <si>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</si>
  <si>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</si>
  <si>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</si>
  <si>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</si>
  <si>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</si>
  <si>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</si>
  <si>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</si>
  <si>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</si>
  <si>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</si>
  <si>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</si>
  <si>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</si>
  <si>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</si>
  <si>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</si>
  <si>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</si>
  <si>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</si>
  <si>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</si>
  <si>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</si>
  <si>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</si>
  <si>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</si>
  <si>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</si>
  <si>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</si>
  <si>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</si>
  <si>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</si>
  <si>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</si>
  <si>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</si>
  <si>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</si>
  <si>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</si>
  <si>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</si>
  <si>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</si>
  <si>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</si>
  <si>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</si>
  <si>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</si>
  <si>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</si>
  <si>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</si>
  <si>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</si>
  <si>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</si>
  <si>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</si>
  <si>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</si>
  <si>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</si>
  <si>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</si>
  <si>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</si>
  <si>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</si>
  <si>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</si>
  <si>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</si>
  <si>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</si>
  <si>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</si>
  <si>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</si>
  <si>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</si>
  <si>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</si>
  <si>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</si>
  <si>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</si>
  <si>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</si>
  <si>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</si>
  <si>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</si>
  <si>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</si>
  <si>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</si>
  <si>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</si>
  <si>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</si>
  <si>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</si>
  <si>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</si>
  <si>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</si>
  <si>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</si>
  <si>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</si>
  <si>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</si>
  <si>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</si>
  <si>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</si>
  <si>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</si>
  <si>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</si>
  <si>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</si>
  <si>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</si>
  <si>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</si>
  <si>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</si>
  <si>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</si>
  <si>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</si>
  <si>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</si>
  <si>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</si>
  <si>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</si>
  <si>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</si>
  <si>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</si>
  <si>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</si>
  <si>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</si>
  <si>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</si>
  <si>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</si>
  <si>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</si>
  <si>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</si>
  <si>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</si>
  <si>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</si>
  <si>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</si>
  <si>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</si>
  <si>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</si>
  <si>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</si>
  <si>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</si>
  <si>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</si>
  <si>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</si>
  <si>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</si>
  <si>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</si>
  <si>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</si>
  <si>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</si>
  <si>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</si>
  <si>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</si>
  <si>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</si>
  <si>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</si>
  <si>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</si>
  <si>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</si>
  <si>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</si>
  <si>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</si>
  <si>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</si>
  <si>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</si>
  <si>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</si>
  <si>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</si>
  <si>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</si>
  <si>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</si>
  <si>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</si>
  <si>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</si>
  <si>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</si>
  <si>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</si>
  <si>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</si>
  <si>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</si>
  <si>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</si>
  <si>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</si>
  <si>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</si>
  <si>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</si>
  <si>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</si>
  <si>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</si>
  <si>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</si>
  <si>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</si>
  <si>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</si>
  <si>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</si>
  <si>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</si>
  <si>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</si>
  <si>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</si>
  <si>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</si>
  <si>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</si>
  <si>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</si>
  <si>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</si>
  <si>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</si>
  <si>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</si>
  <si>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</si>
  <si>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</si>
  <si>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</si>
  <si>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</si>
  <si>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</si>
  <si>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</si>
  <si>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</si>
  <si>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</si>
  <si>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</si>
  <si>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</si>
  <si>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</si>
  <si>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</si>
  <si>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</si>
  <si>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</si>
  <si>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</si>
  <si>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</si>
  <si>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</si>
  <si>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</si>
  <si>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</si>
  <si>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</si>
  <si>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</si>
  <si>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</si>
  <si>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</si>
  <si>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</si>
  <si>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</si>
  <si>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</si>
  <si>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</si>
  <si>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</si>
  <si>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</si>
  <si>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</si>
  <si>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</si>
  <si>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</si>
  <si>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</si>
  <si>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</si>
  <si>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</si>
  <si>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</si>
  <si>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</si>
  <si>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</si>
  <si>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</si>
  <si>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</si>
  <si>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</si>
  <si>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</si>
  <si>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</si>
  <si>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</si>
  <si>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</si>
  <si>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</si>
  <si>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</si>
  <si>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</si>
  <si>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</si>
  <si>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</si>
  <si>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</si>
  <si>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</si>
  <si>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</si>
  <si>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</si>
  <si>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</si>
  <si>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</si>
  <si>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</si>
  <si>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</si>
  <si>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</si>
  <si>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</si>
  <si>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</si>
  <si>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</si>
  <si>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</si>
  <si>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</si>
  <si>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</si>
  <si>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</si>
  <si>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</si>
  <si>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</si>
  <si>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</si>
  <si>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</si>
  <si>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</si>
  <si>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</si>
  <si>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</si>
  <si>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</si>
  <si>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</si>
  <si>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</si>
  <si>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</si>
  <si>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</si>
  <si>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</si>
  <si>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</si>
  <si>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</si>
  <si>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</si>
  <si>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</si>
  <si>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</si>
  <si>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</si>
  <si>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</si>
  <si>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</si>
  <si>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</si>
  <si>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</si>
  <si>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</si>
  <si>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</si>
  <si>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</si>
  <si>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</si>
  <si>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</si>
  <si>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</si>
  <si>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</si>
  <si>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</si>
  <si>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</si>
  <si>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</si>
  <si>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</si>
  <si>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</si>
  <si>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</si>
  <si>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</si>
  <si>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</si>
  <si>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</si>
  <si>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</si>
  <si>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</si>
  <si>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</si>
  <si>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</si>
  <si>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</si>
  <si>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</si>
  <si>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</si>
  <si>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</si>
  <si>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</si>
  <si>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</si>
  <si>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</si>
  <si>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</si>
  <si>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</si>
  <si>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</si>
  <si>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</si>
  <si>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</si>
  <si>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</si>
  <si>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</si>
  <si>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</si>
  <si>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</si>
  <si>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</si>
  <si>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</si>
  <si>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</si>
  <si>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</si>
  <si>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</si>
  <si>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</si>
  <si>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</si>
  <si>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</si>
  <si>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</si>
  <si>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</si>
  <si>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</si>
  <si>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</si>
  <si>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</si>
  <si>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</si>
  <si>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</si>
  <si>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</si>
  <si>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</si>
  <si>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</si>
  <si>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</si>
  <si>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</si>
  <si>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</si>
  <si>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</si>
  <si>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</si>
  <si>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</si>
  <si>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</si>
  <si>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</si>
  <si>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</si>
  <si>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</si>
  <si>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</si>
  <si>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</si>
  <si>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</si>
  <si>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</si>
  <si>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</si>
  <si>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</si>
  <si>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</si>
  <si>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</si>
  <si>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</si>
  <si>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</si>
  <si>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</si>
  <si>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</si>
  <si>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</si>
  <si>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</si>
  <si>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</si>
  <si>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</si>
  <si>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</si>
  <si>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</si>
  <si>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</si>
  <si>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</si>
  <si>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</si>
  <si>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</si>
  <si>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</si>
  <si>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</si>
  <si>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</si>
  <si>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</si>
  <si>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</si>
  <si>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</si>
  <si>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</si>
  <si>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</si>
  <si>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</si>
  <si>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</si>
  <si>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</si>
  <si>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</si>
  <si>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</si>
  <si>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</si>
  <si>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</si>
  <si>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</si>
  <si>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</si>
  <si>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</si>
  <si>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</si>
  <si>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</si>
  <si>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</si>
  <si>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</si>
  <si>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</si>
  <si>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</si>
  <si>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</si>
  <si>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</si>
  <si>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</si>
  <si>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</si>
  <si>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</si>
  <si>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</si>
  <si>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</si>
  <si>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</si>
  <si>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</si>
  <si>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</si>
  <si>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</si>
  <si>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</si>
  <si>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</si>
  <si>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</si>
  <si>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</si>
  <si>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</si>
  <si>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</si>
  <si>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</si>
  <si>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</si>
  <si>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</si>
  <si>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</si>
  <si>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</si>
  <si>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</si>
  <si>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</si>
  <si>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</si>
  <si>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</si>
  <si>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</si>
  <si>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</si>
  <si>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</si>
  <si>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</si>
  <si>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</si>
  <si>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</si>
  <si>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</si>
  <si>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</si>
  <si>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</si>
  <si>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</si>
  <si>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</si>
  <si>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</si>
  <si>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</si>
  <si>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</si>
  <si>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</si>
  <si>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</si>
  <si>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</si>
  <si>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</si>
  <si>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</si>
  <si>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</si>
  <si>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</si>
  <si>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</si>
  <si>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</si>
  <si>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</si>
  <si>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</si>
  <si>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</si>
  <si>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</si>
  <si>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</si>
  <si>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</si>
  <si>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</si>
  <si>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</si>
  <si>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</si>
  <si>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</si>
  <si>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</si>
  <si>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</si>
  <si>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</si>
  <si>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</si>
  <si>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</si>
  <si>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</si>
  <si>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</si>
  <si>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</si>
  <si>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</si>
  <si>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</si>
  <si>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</si>
  <si>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</si>
  <si>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</si>
  <si>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</si>
  <si>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</si>
  <si>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</si>
  <si>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</si>
  <si>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</si>
  <si>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</si>
  <si>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</si>
  <si>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</si>
  <si>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</si>
  <si>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</si>
  <si>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</si>
  <si>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</si>
  <si>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</si>
  <si>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</si>
  <si>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</si>
  <si>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</si>
  <si>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</si>
  <si>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</si>
  <si>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</si>
  <si>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</si>
  <si>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</si>
  <si>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</si>
  <si>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</si>
  <si>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</si>
  <si>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</si>
  <si>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</si>
  <si>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</si>
  <si>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</si>
  <si>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</si>
  <si>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</si>
  <si>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</si>
  <si>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</si>
  <si>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</si>
  <si>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</si>
  <si>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</si>
  <si>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</si>
  <si>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</si>
  <si>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</si>
  <si>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</si>
  <si>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</si>
  <si>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</si>
  <si>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</si>
  <si>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</si>
  <si>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</si>
  <si>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</si>
  <si>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</si>
  <si>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</si>
  <si>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</si>
  <si>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</si>
  <si>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</si>
  <si>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</si>
  <si>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</si>
  <si>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</si>
  <si>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</si>
  <si>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</si>
  <si>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</si>
  <si>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</si>
  <si>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</si>
  <si>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</si>
  <si>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</si>
  <si>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</si>
  <si>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</si>
  <si>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</si>
  <si>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</si>
  <si>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</si>
  <si>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</si>
  <si>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</si>
  <si>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</si>
  <si>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</si>
  <si>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</si>
  <si>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</si>
  <si>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</si>
  <si>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</si>
  <si>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</si>
  <si>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</si>
  <si>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</si>
  <si>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</si>
  <si>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</si>
  <si>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</si>
  <si>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</si>
  <si>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</si>
  <si>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</si>
  <si>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</si>
  <si>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</si>
  <si>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</si>
  <si>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</si>
  <si>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</si>
  <si>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</si>
  <si>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</si>
  <si>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</si>
  <si>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</si>
  <si>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</si>
  <si>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</si>
  <si>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</si>
  <si>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</si>
  <si>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</si>
  <si>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</si>
  <si>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</si>
  <si>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</si>
  <si>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</si>
  <si>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</si>
  <si>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</si>
  <si>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</si>
  <si>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</si>
  <si>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</si>
  <si>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</si>
  <si>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</si>
  <si>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</si>
  <si>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</si>
  <si>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</si>
  <si>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</si>
  <si>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</si>
  <si>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</si>
  <si>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</si>
  <si>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</si>
  <si>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</si>
  <si>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</si>
  <si>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</si>
  <si>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</si>
  <si>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</si>
  <si>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</si>
  <si>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</si>
  <si>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</si>
  <si>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</si>
  <si>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</si>
  <si>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</si>
  <si>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</si>
  <si>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</si>
  <si>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</si>
  <si>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</si>
  <si>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</si>
  <si>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</si>
  <si>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</si>
  <si>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</si>
  <si>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</si>
  <si>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</si>
  <si>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</si>
  <si>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</si>
  <si>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</si>
  <si>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</si>
  <si>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</si>
  <si>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</si>
  <si>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</si>
  <si>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</si>
  <si>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</si>
  <si>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</si>
  <si>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</si>
  <si>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</si>
  <si>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</si>
  <si>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</si>
  <si>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</si>
  <si>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</si>
  <si>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</si>
  <si>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</si>
  <si>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</si>
  <si>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</si>
  <si>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</si>
  <si>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</si>
  <si>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</si>
  <si>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</si>
  <si>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</si>
  <si>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</si>
  <si>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</si>
  <si>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</si>
  <si>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</si>
  <si>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</si>
  <si>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</si>
  <si>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</si>
  <si>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</si>
  <si>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</si>
  <si>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</si>
  <si>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</si>
  <si>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</si>
  <si>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</si>
  <si>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</si>
  <si>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</si>
  <si>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</si>
  <si>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</si>
  <si>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</si>
  <si>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</si>
  <si>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</si>
  <si>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</si>
  <si>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</si>
  <si>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</si>
  <si>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</si>
  <si>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</si>
  <si>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</si>
  <si>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</si>
  <si>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</si>
  <si>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</si>
  <si>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</si>
  <si>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</si>
  <si>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</si>
  <si>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</si>
  <si>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</si>
  <si>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</si>
  <si>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</si>
  <si>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</si>
  <si>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</si>
  <si>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</si>
  <si>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</si>
  <si>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</si>
  <si>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</si>
  <si>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</si>
  <si>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</si>
  <si>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</si>
  <si>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</si>
  <si>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</si>
  <si>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</si>
  <si>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</si>
  <si>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</si>
  <si>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</si>
  <si>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</si>
  <si>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</si>
  <si>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</si>
  <si>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</si>
  <si>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</si>
  <si>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</si>
  <si>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</si>
  <si>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</si>
  <si>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</si>
  <si>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</si>
  <si>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</si>
  <si>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</si>
  <si>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</si>
  <si>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</si>
  <si>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</si>
  <si>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</si>
  <si>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</si>
  <si>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</si>
  <si>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</si>
  <si>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</si>
  <si>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</si>
  <si>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</si>
  <si>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</si>
  <si>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</si>
  <si>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</si>
  <si>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</si>
  <si>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</si>
  <si>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</si>
  <si>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</si>
  <si>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</si>
  <si>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</si>
  <si>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</si>
  <si>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</si>
  <si>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</si>
  <si>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</si>
  <si>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</si>
  <si>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</si>
  <si>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</si>
  <si>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</si>
  <si>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</si>
  <si>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</si>
  <si>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</si>
  <si>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</si>
  <si>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</si>
  <si>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</si>
  <si>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</si>
  <si>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</si>
  <si>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</si>
  <si>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</si>
  <si>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</si>
  <si>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</si>
  <si>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</si>
  <si>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</si>
  <si>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</si>
  <si>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</si>
  <si>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</si>
  <si>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</si>
  <si>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</si>
  <si>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</si>
  <si>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</si>
  <si>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</si>
  <si>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</si>
  <si>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</si>
  <si>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</si>
  <si>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</si>
  <si>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</si>
  <si>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</si>
  <si>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</si>
  <si>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</si>
  <si>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</si>
  <si>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</si>
  <si>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</si>
  <si>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</si>
  <si>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</si>
  <si>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</si>
  <si>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</si>
  <si>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</si>
  <si>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</si>
  <si>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</si>
  <si>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</si>
  <si>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</si>
  <si>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</si>
  <si>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</si>
  <si>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</si>
  <si>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</si>
  <si>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</si>
  <si>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</si>
  <si>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</si>
  <si>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</si>
  <si>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</si>
  <si>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</si>
  <si>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</si>
  <si>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</si>
  <si>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</si>
  <si>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</si>
  <si>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</si>
  <si>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</si>
  <si>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</si>
  <si>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</si>
  <si>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</si>
  <si>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</si>
  <si>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</si>
  <si>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</si>
  <si>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</si>
  <si>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</si>
  <si>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</si>
  <si>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</si>
  <si>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</si>
  <si>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</si>
  <si>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</si>
  <si>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</si>
  <si>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</si>
  <si>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</si>
  <si>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</si>
  <si>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</si>
  <si>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</si>
  <si>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</si>
  <si>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</si>
  <si>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</si>
  <si>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</si>
  <si>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</si>
  <si>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</si>
  <si>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</si>
  <si>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</si>
  <si>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</si>
  <si>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</si>
  <si>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</si>
  <si>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</si>
  <si>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</si>
  <si>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</si>
  <si>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</si>
  <si>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</si>
  <si>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</si>
  <si>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</si>
  <si>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</si>
  <si>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</si>
  <si>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</si>
  <si>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</si>
  <si>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</si>
  <si>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</si>
  <si>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</si>
  <si>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</si>
  <si>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</si>
  <si>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</si>
  <si>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</si>
  <si>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</si>
  <si>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</si>
  <si>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</si>
  <si>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</si>
  <si>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</si>
  <si>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</si>
  <si>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</si>
  <si>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</si>
  <si>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</si>
  <si>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</si>
  <si>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</si>
  <si>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</si>
  <si>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</si>
  <si>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</si>
  <si>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</si>
  <si>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</si>
  <si>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</si>
  <si>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</si>
  <si>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</si>
  <si>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</si>
  <si>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</si>
  <si>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</si>
  <si>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</si>
  <si>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</si>
  <si>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</si>
  <si>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</si>
  <si>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</si>
  <si>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</si>
  <si>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</si>
  <si>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</si>
  <si>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</si>
  <si>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</si>
  <si>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</si>
  <si>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</si>
  <si>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</si>
  <si>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</si>
  <si>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</si>
  <si>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</si>
  <si>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</si>
  <si>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</si>
  <si>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</si>
  <si>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</si>
  <si>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</si>
  <si>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</si>
  <si>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</si>
  <si>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</si>
  <si>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</si>
  <si>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</si>
  <si>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</si>
  <si>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</si>
  <si>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</si>
  <si>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</si>
  <si>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</si>
  <si>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</si>
  <si>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</si>
  <si>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</si>
  <si>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</si>
  <si>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</si>
  <si>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</si>
  <si>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</si>
  <si>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</si>
  <si>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</si>
  <si>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</si>
  <si>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</si>
  <si>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</si>
  <si>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</si>
  <si>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</si>
  <si>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</si>
  <si>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</si>
  <si>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</si>
  <si>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</si>
  <si>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</si>
  <si>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</si>
  <si>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</si>
  <si>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</si>
  <si>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</si>
  <si>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</si>
  <si>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</si>
  <si>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</si>
  <si>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</si>
  <si>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</si>
  <si>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</si>
  <si>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</si>
  <si>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</si>
  <si>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</si>
  <si>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</si>
  <si>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</si>
  <si>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</si>
  <si>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</si>
  <si>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</si>
  <si>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</si>
  <si>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</si>
  <si>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</si>
  <si>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</si>
  <si>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</si>
  <si>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</si>
  <si>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</si>
  <si>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</si>
  <si>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</si>
  <si>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</si>
  <si>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</si>
  <si>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</si>
  <si>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</si>
  <si>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</si>
  <si>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</si>
  <si>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</si>
  <si>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</si>
  <si>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</si>
  <si>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</si>
  <si>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</si>
  <si>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</si>
  <si>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</si>
  <si>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</si>
  <si>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</si>
  <si>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</si>
  <si>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</si>
  <si>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</si>
  <si>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</si>
  <si>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</si>
  <si>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</si>
  <si>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</si>
  <si>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</si>
  <si>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</si>
  <si>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</si>
  <si>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</si>
  <si>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</si>
  <si>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</si>
  <si>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</si>
  <si>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</si>
  <si>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</si>
  <si>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</si>
  <si>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</si>
  <si>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</si>
  <si>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</si>
  <si>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</si>
  <si>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</si>
  <si>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</si>
  <si>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</si>
  <si>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</si>
  <si>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</si>
  <si>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</si>
  <si>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</si>
  <si>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</si>
  <si>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</si>
  <si>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</si>
  <si>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</si>
  <si>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</si>
  <si>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</si>
  <si>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</si>
  <si>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</si>
  <si>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</si>
  <si>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</si>
  <si>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</si>
  <si>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</si>
  <si>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</si>
  <si>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</si>
  <si>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</si>
  <si>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</si>
  <si>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</si>
  <si>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</si>
  <si>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</si>
  <si>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</si>
  <si>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</si>
  <si>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</si>
  <si>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</si>
  <si>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</si>
  <si>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</si>
  <si>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</si>
  <si>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</si>
  <si>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</si>
  <si>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</si>
  <si>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</si>
  <si>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</si>
  <si>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</si>
  <si>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</si>
  <si>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</si>
  <si>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</si>
  <si>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</si>
  <si>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</si>
  <si>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</si>
  <si>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</si>
  <si>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</si>
  <si>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</si>
  <si>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</si>
  <si>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</si>
  <si>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</si>
  <si>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</si>
  <si>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</si>
  <si>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</si>
  <si>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</si>
  <si>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</si>
  <si>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</si>
  <si>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</si>
  <si>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</si>
  <si>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</si>
  <si>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</si>
  <si>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</si>
  <si>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</si>
  <si>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</si>
  <si>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</si>
  <si>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</si>
  <si>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</si>
  <si>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</si>
  <si>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</si>
  <si>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</si>
  <si>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</si>
  <si>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</si>
  <si>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</si>
  <si>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</si>
  <si>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</si>
  <si>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</si>
  <si>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</si>
  <si>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</si>
  <si>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</si>
  <si>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</si>
  <si>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</si>
  <si>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</si>
  <si>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</si>
  <si>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</si>
  <si>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</si>
  <si>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</si>
  <si>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</si>
  <si>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</si>
  <si>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</si>
  <si>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</si>
  <si>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</si>
  <si>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</si>
  <si>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</si>
  <si>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</si>
  <si>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</si>
  <si>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</si>
  <si>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</si>
  <si>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</si>
  <si>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</si>
  <si>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</si>
  <si>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</si>
  <si>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</si>
  <si>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</si>
  <si>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</si>
  <si>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</si>
  <si>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</si>
  <si>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</si>
  <si>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</si>
  <si>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</si>
  <si>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</si>
  <si>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</si>
  <si>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</si>
  <si>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</si>
  <si>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</si>
  <si>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</si>
  <si>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</si>
  <si>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</si>
  <si>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</si>
  <si>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</si>
  <si>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</si>
  <si>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</si>
  <si>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</si>
  <si>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</si>
  <si>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</si>
  <si>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</si>
  <si>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</si>
  <si>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</si>
  <si>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</si>
  <si>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</si>
  <si>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</si>
  <si>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</si>
  <si>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</si>
  <si>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</si>
  <si>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</si>
  <si>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</si>
  <si>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</si>
  <si>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</si>
  <si>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</si>
  <si>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</si>
  <si>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</si>
  <si>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</si>
  <si>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</si>
  <si>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</si>
  <si>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</si>
  <si>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</si>
  <si>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</si>
  <si>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</si>
  <si>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</si>
  <si>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</si>
  <si>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</si>
  <si>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</si>
  <si>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</si>
  <si>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</si>
  <si>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</si>
  <si>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</si>
  <si>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</si>
  <si>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</si>
  <si>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</si>
  <si>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</si>
  <si>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</si>
  <si>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</si>
  <si>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</si>
  <si>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</si>
  <si>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</si>
  <si>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</si>
  <si>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</si>
  <si>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</si>
  <si>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</si>
  <si>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</si>
  <si>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</si>
  <si>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</si>
  <si>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</si>
  <si>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</si>
  <si>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</si>
  <si>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</si>
  <si>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</si>
  <si>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</si>
  <si>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</si>
  <si>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</si>
  <si>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</si>
  <si>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</si>
  <si>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</si>
  <si>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</si>
  <si>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</si>
  <si>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</si>
  <si>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</si>
  <si>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</si>
  <si>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</si>
  <si>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</si>
  <si>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</si>
  <si>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</si>
  <si>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</si>
  <si>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</si>
  <si>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</si>
  <si>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</si>
  <si>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</si>
  <si>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</si>
  <si>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</si>
  <si>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</si>
  <si>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</si>
  <si>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</si>
  <si>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</si>
  <si>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</si>
  <si>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</si>
  <si>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</si>
  <si>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</si>
  <si>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</si>
  <si>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</si>
  <si>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</si>
  <si>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</si>
  <si>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</si>
  <si>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</si>
  <si>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</si>
  <si>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</si>
  <si>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</si>
  <si>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</si>
  <si>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</si>
  <si>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</si>
  <si>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</si>
  <si>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</si>
  <si>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</si>
  <si>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</si>
  <si>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</si>
  <si>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</si>
  <si>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</si>
  <si>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</si>
  <si>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</si>
  <si>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</si>
  <si>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</si>
  <si>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</si>
  <si>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</si>
  <si>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</si>
  <si>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</si>
  <si>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</si>
  <si>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</si>
  <si>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</si>
  <si>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</si>
  <si>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</si>
  <si>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</si>
  <si>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</si>
  <si>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</si>
  <si>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</si>
  <si>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</si>
  <si>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</si>
  <si>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</si>
  <si>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</si>
  <si>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</si>
  <si>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</si>
  <si>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</si>
  <si>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</si>
  <si>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</si>
  <si>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</si>
  <si>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</si>
  <si>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</si>
  <si>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</si>
  <si>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</si>
  <si>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</si>
  <si>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</si>
  <si>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</si>
  <si>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</si>
  <si>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</si>
  <si>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</si>
  <si>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</si>
  <si>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</si>
  <si>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</si>
  <si>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</si>
  <si>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</si>
  <si>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</si>
  <si>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</si>
  <si>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</si>
  <si>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</si>
  <si>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</si>
  <si>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</si>
  <si>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</si>
  <si>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</si>
  <si>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</si>
  <si>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</si>
  <si>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</si>
  <si>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</si>
  <si>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</si>
  <si>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</si>
  <si>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</si>
  <si>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</si>
  <si>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</si>
  <si>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</si>
  <si>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</si>
  <si>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</si>
  <si>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</si>
  <si>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</si>
  <si>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</si>
  <si>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</si>
  <si>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</si>
  <si>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</si>
  <si>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</si>
  <si>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</si>
  <si>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</si>
  <si>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</si>
  <si>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</si>
  <si>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</si>
  <si>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</si>
  <si>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</si>
  <si>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</si>
  <si>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</si>
  <si>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</si>
  <si>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</si>
  <si>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</si>
  <si>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</si>
  <si>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</si>
  <si>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</si>
  <si>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</si>
  <si>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</si>
  <si>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</si>
  <si>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</si>
  <si>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</si>
  <si>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</si>
  <si>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</si>
  <si>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</si>
  <si>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</si>
  <si>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</si>
  <si>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</si>
  <si>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</si>
  <si>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</si>
  <si>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</si>
  <si>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</si>
  <si>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</si>
  <si>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</si>
  <si>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</si>
  <si>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</si>
  <si>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</si>
  <si>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</si>
  <si>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</si>
  <si>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</si>
  <si>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</si>
  <si>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</si>
  <si>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</si>
  <si>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</si>
  <si>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</si>
  <si>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</si>
  <si>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</si>
  <si>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</si>
  <si>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</si>
  <si>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</si>
  <si>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</si>
  <si>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</si>
  <si>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</si>
  <si>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</si>
  <si>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</si>
  <si>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</si>
  <si>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</si>
  <si>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</si>
  <si>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</si>
  <si>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</si>
  <si>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</si>
  <si>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</si>
  <si>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</si>
  <si>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</si>
  <si>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</si>
  <si>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</si>
  <si>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</si>
  <si>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</si>
  <si>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</si>
  <si>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</si>
  <si>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</si>
  <si>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</si>
  <si>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</si>
  <si>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</si>
  <si>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</si>
  <si>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</si>
  <si>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</si>
  <si>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</si>
  <si>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</si>
  <si>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</si>
  <si>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</si>
  <si>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</si>
  <si>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</si>
  <si>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</si>
  <si>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</si>
  <si>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</si>
  <si>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</si>
  <si>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</si>
  <si>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</si>
  <si>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</si>
  <si>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</si>
  <si>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</si>
  <si>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</si>
  <si>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</si>
  <si>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</si>
  <si>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</si>
  <si>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</si>
  <si>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</si>
  <si>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</si>
  <si>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</si>
  <si>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</si>
  <si>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</si>
  <si>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</si>
  <si>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</si>
  <si>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</si>
  <si>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</si>
  <si>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</si>
  <si>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</si>
  <si>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</si>
  <si>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</si>
  <si>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</si>
  <si>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</si>
  <si>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</si>
  <si>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</si>
  <si>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</si>
  <si>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</si>
  <si>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</si>
  <si>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</si>
  <si>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</si>
  <si>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</si>
  <si>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</si>
  <si>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</si>
  <si>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</si>
  <si>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</si>
  <si>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</si>
  <si>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</si>
  <si>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</si>
  <si>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</si>
  <si>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</si>
  <si>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</si>
  <si>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</si>
  <si>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</si>
  <si>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</si>
  <si>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</si>
  <si>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</si>
  <si>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</si>
  <si>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</si>
  <si>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</si>
  <si>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</si>
  <si>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</si>
  <si>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</si>
  <si>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</si>
  <si>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</si>
  <si>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</si>
  <si>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</si>
  <si>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</si>
  <si>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</si>
  <si>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</si>
  <si>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</si>
  <si>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</si>
  <si>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</si>
  <si>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</si>
  <si>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</si>
  <si>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</si>
  <si>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</si>
  <si>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</si>
  <si>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</si>
  <si>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</si>
  <si>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</si>
  <si>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</si>
  <si>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</si>
  <si>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</si>
  <si>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</si>
  <si>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</si>
  <si>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</si>
  <si>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</si>
  <si>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</si>
  <si>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</si>
  <si>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</si>
  <si>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</si>
  <si>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</si>
  <si>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</si>
  <si>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</si>
  <si>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</si>
  <si>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</si>
  <si>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</si>
  <si>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</si>
  <si>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</si>
  <si>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</si>
  <si>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</si>
  <si>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</si>
  <si>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</si>
  <si>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</si>
  <si>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</si>
  <si>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</si>
  <si>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</si>
  <si>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</si>
  <si>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</si>
  <si>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</si>
  <si>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</si>
  <si>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</si>
  <si>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</si>
  <si>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</si>
  <si>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</si>
  <si>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</si>
  <si>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</si>
  <si>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</si>
  <si>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</si>
  <si>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</si>
  <si>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</si>
  <si>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</si>
  <si>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</si>
  <si>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</si>
  <si>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</si>
  <si>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</si>
  <si>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</si>
  <si>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</si>
  <si>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</si>
  <si>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</si>
  <si>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</si>
  <si>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</si>
  <si>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</si>
  <si>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</si>
  <si>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</si>
  <si>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</si>
  <si>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</si>
  <si>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</si>
  <si>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</si>
  <si>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</si>
  <si>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</si>
  <si>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</si>
  <si>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</si>
  <si>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</si>
  <si>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</si>
  <si>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</si>
  <si>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</si>
  <si>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</si>
  <si>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</si>
  <si>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</si>
  <si>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</si>
  <si>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</si>
  <si>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</si>
  <si>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</si>
  <si>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</si>
  <si>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</si>
  <si>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</si>
  <si>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</si>
  <si>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</si>
  <si>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</si>
  <si>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</si>
  <si>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</si>
  <si>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</si>
  <si>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</si>
  <si>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</si>
  <si>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</si>
  <si>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</si>
  <si>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</si>
  <si>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</si>
  <si>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</si>
  <si>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</si>
  <si>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</si>
  <si>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</si>
  <si>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</si>
  <si>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</si>
  <si>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</si>
  <si>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</si>
  <si>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</si>
  <si>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</si>
  <si>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</si>
  <si>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</si>
  <si>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</si>
  <si>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</si>
  <si>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</si>
  <si>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</si>
  <si>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</si>
  <si>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</si>
  <si>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</si>
  <si>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</si>
  <si>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</si>
  <si>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</si>
  <si>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</si>
  <si>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</si>
  <si>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</si>
  <si>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</si>
  <si>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</si>
  <si>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</si>
  <si>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</si>
  <si>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</si>
  <si>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</si>
  <si>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</si>
  <si>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</si>
  <si>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</si>
  <si>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</si>
  <si>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</si>
  <si>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</si>
  <si>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</si>
  <si>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</si>
  <si>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</si>
  <si>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</si>
  <si>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</si>
  <si>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</si>
  <si>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</si>
  <si>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</si>
  <si>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</si>
  <si>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</si>
  <si>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</si>
  <si>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</si>
  <si>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</si>
  <si>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</si>
  <si>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</si>
  <si>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</si>
  <si>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</si>
  <si>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</si>
  <si>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</si>
  <si>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</si>
  <si>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</si>
  <si>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</si>
  <si>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</si>
  <si>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</si>
  <si>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</si>
  <si>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</si>
  <si>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</si>
  <si>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</si>
  <si>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</si>
  <si>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</si>
  <si>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</si>
  <si>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</si>
  <si>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</si>
  <si>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</si>
  <si>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</si>
  <si>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</si>
  <si>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</si>
  <si>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</si>
  <si>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</si>
  <si>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</si>
  <si>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</si>
  <si>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</si>
  <si>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</si>
  <si>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</si>
  <si>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</si>
  <si>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</si>
  <si>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</si>
  <si>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</si>
  <si>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</si>
  <si>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</si>
  <si>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</si>
  <si>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</si>
  <si>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</si>
  <si>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</si>
  <si>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</si>
  <si>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</si>
  <si>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</si>
  <si>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</si>
  <si>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</si>
  <si>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</si>
  <si>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</si>
  <si>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</si>
  <si>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</si>
  <si>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</si>
  <si>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</si>
  <si>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</si>
  <si>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</si>
  <si>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</si>
  <si>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</si>
  <si>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</si>
  <si>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</si>
  <si>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</si>
  <si>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</si>
  <si>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</si>
  <si>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</si>
  <si>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</si>
  <si>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</si>
  <si>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</si>
  <si>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</si>
  <si>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</si>
  <si>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</si>
  <si>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</si>
  <si>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</si>
  <si>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</si>
  <si>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</si>
  <si>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</si>
  <si>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</si>
  <si>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</si>
  <si>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</si>
  <si>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</si>
  <si>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</si>
  <si>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</si>
  <si>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</si>
  <si>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</si>
  <si>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</si>
  <si>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</si>
  <si>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</si>
  <si>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</si>
  <si>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</si>
  <si>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</si>
  <si>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</si>
  <si>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</si>
  <si>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</si>
  <si>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</si>
  <si>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</si>
  <si>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</si>
  <si>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</si>
  <si>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</si>
  <si>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</si>
  <si>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</si>
  <si>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</si>
  <si>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</si>
  <si>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</si>
  <si>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</si>
  <si>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</si>
  <si>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</si>
  <si>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</si>
  <si>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</si>
  <si>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</si>
  <si>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</si>
  <si>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</si>
  <si>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</si>
  <si>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</si>
  <si>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</si>
  <si>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</si>
  <si>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</si>
  <si>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</si>
  <si>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</si>
  <si>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</si>
  <si>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</si>
  <si>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</si>
  <si>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</si>
  <si>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</si>
  <si>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</si>
  <si>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</si>
  <si>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</si>
  <si>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</si>
  <si>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</si>
  <si>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</si>
  <si>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</si>
  <si>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</si>
  <si>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</si>
  <si>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</si>
  <si>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</si>
  <si>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</si>
  <si>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</si>
  <si>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</si>
  <si>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</si>
  <si>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</si>
  <si>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</si>
  <si>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</si>
  <si>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</si>
  <si>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</si>
  <si>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</si>
  <si>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</si>
  <si>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</si>
  <si>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</si>
  <si>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</si>
  <si>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</si>
  <si>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</si>
  <si>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</si>
  <si>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</si>
  <si>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</si>
  <si>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</si>
  <si>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</si>
  <si>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</si>
  <si>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</si>
  <si>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</si>
  <si>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</si>
  <si>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</si>
  <si>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</si>
  <si>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</si>
  <si>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</si>
  <si>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</si>
  <si>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</si>
  <si>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</si>
  <si>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</si>
  <si>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</si>
  <si>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</si>
  <si>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</si>
  <si>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</si>
  <si>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</si>
  <si>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</si>
  <si>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</si>
  <si>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</si>
  <si>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</si>
  <si>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</si>
  <si>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</si>
  <si>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</si>
  <si>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</si>
  <si>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</si>
  <si>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</si>
  <si>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</si>
  <si>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</si>
  <si>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</si>
  <si>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</si>
  <si>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</si>
  <si>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</si>
  <si>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</si>
  <si>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</si>
  <si>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</si>
  <si>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</si>
  <si>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</si>
  <si>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</si>
  <si>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</si>
  <si>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</si>
  <si>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</si>
  <si>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</si>
  <si>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</si>
  <si>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</si>
  <si>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</si>
  <si>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</si>
  <si>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</si>
  <si>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</si>
  <si>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</si>
  <si>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</si>
  <si>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</si>
  <si>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</si>
  <si>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</si>
  <si>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</si>
  <si>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</si>
  <si>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</si>
  <si>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</si>
  <si>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</si>
  <si>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</si>
  <si>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</si>
  <si>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</si>
  <si>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</si>
  <si>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</si>
  <si>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</si>
  <si>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</si>
  <si>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</si>
  <si>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</si>
  <si>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</si>
  <si>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</si>
  <si>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</si>
  <si>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</si>
  <si>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</si>
  <si>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</si>
  <si>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</si>
  <si>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</si>
  <si>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</si>
  <si>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</si>
  <si>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</si>
  <si>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</si>
  <si>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</si>
  <si>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</si>
  <si>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</si>
  <si>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</si>
  <si>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</si>
  <si>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</si>
  <si>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</si>
  <si>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</si>
  <si>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</si>
  <si>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</si>
  <si>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</si>
  <si>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</si>
  <si>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</si>
  <si>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</si>
  <si>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</si>
  <si>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</si>
  <si>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</si>
  <si>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</si>
  <si>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</si>
  <si>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</si>
  <si>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</si>
  <si>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</si>
  <si>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</si>
  <si>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</si>
  <si>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</si>
  <si>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</si>
  <si>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</si>
  <si>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</si>
  <si>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</si>
  <si>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</si>
  <si>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</si>
  <si>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</si>
  <si>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</si>
  <si>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</si>
  <si>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</si>
  <si>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</si>
  <si>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</si>
  <si>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</si>
  <si>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</si>
  <si>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</si>
  <si>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</si>
  <si>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</si>
  <si>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</si>
  <si>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</si>
  <si>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</si>
  <si>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</si>
  <si>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</si>
  <si>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</si>
  <si>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</si>
  <si>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</si>
  <si>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</si>
  <si>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</si>
  <si>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</si>
  <si>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</si>
  <si>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</si>
  <si>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</si>
  <si>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</si>
  <si>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</si>
  <si>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</si>
  <si>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</si>
  <si>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</si>
  <si>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</si>
  <si>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</si>
  <si>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</si>
  <si>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</si>
  <si>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</si>
  <si>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</si>
  <si>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</si>
  <si>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</si>
  <si>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</si>
  <si>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</si>
  <si>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</si>
  <si>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</si>
  <si>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</si>
  <si>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</si>
  <si>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</si>
  <si>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</si>
  <si>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</si>
  <si>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</si>
  <si>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</si>
  <si>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</si>
  <si>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</si>
  <si>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</si>
  <si>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</si>
  <si>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</si>
  <si>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</si>
  <si>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</si>
  <si>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</si>
  <si>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</si>
  <si>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</si>
  <si>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</si>
  <si>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</si>
  <si>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</si>
  <si>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</si>
  <si>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</si>
  <si>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</si>
  <si>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</si>
  <si>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</si>
  <si>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</si>
  <si>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</si>
  <si>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</si>
  <si>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</si>
  <si>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</si>
  <si>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</si>
  <si>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</si>
  <si>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</si>
  <si>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</si>
  <si>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</si>
  <si>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</si>
  <si>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</si>
  <si>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</si>
  <si>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</si>
  <si>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</si>
  <si>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</si>
  <si>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</si>
  <si>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</si>
  <si>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</si>
  <si>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</si>
  <si>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</si>
  <si>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</si>
  <si>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</si>
  <si>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</si>
  <si>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</si>
  <si>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</si>
  <si>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</si>
  <si>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</si>
  <si>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</si>
  <si>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</si>
  <si>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</si>
  <si>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</si>
  <si>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</si>
  <si>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</si>
  <si>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</si>
  <si>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</si>
  <si>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</si>
  <si>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</si>
  <si>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</si>
  <si>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</si>
  <si>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</si>
  <si>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</si>
  <si>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</si>
  <si>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</si>
  <si>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</si>
  <si>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</si>
  <si>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</si>
  <si>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</si>
  <si>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</si>
  <si>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</si>
  <si>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</si>
  <si>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</si>
  <si>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</si>
  <si>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</si>
  <si>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</si>
  <si>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</si>
  <si>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</si>
  <si>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</si>
  <si>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</si>
  <si>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</si>
  <si>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</si>
  <si>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</si>
  <si>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</si>
  <si>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</si>
  <si>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</si>
  <si>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</si>
  <si>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</si>
  <si>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</si>
  <si>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</si>
  <si>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</si>
  <si>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</si>
  <si>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</si>
  <si>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</si>
  <si>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</si>
  <si>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</si>
  <si>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</si>
  <si>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</si>
  <si>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</si>
  <si>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</si>
  <si>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</si>
  <si>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</si>
  <si>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</si>
  <si>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</si>
  <si>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</si>
  <si>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</si>
  <si>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</si>
  <si>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</si>
  <si>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</si>
  <si>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</si>
  <si>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</si>
  <si>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</si>
  <si>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</si>
  <si>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</si>
  <si>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</si>
  <si>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</si>
  <si>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</si>
  <si>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</si>
  <si>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</si>
  <si>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</si>
  <si>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</si>
  <si>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</si>
  <si>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</si>
  <si>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</si>
  <si>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</si>
  <si>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</si>
  <si>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</si>
  <si>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</si>
  <si>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</si>
  <si>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</si>
  <si>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</si>
  <si>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</si>
  <si>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</si>
  <si>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</si>
  <si>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</si>
  <si>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</si>
  <si>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</si>
  <si>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</si>
  <si>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</si>
  <si>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</si>
  <si>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</si>
  <si>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</si>
  <si>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</si>
  <si>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</si>
  <si>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</si>
  <si>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</si>
  <si>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</si>
  <si>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</si>
  <si>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</si>
  <si>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</si>
  <si>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</si>
  <si>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</si>
  <si>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</si>
  <si>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</si>
  <si>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</si>
  <si>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</si>
  <si>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</si>
  <si>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</si>
  <si>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</si>
  <si>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</si>
  <si>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</si>
  <si>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</si>
  <si>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</si>
  <si>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</si>
  <si>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</si>
  <si>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</si>
  <si>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</si>
  <si>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</si>
  <si>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</si>
  <si>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</si>
  <si>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</si>
  <si>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</si>
  <si>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</si>
  <si>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</si>
  <si>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</si>
  <si>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</si>
  <si>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</si>
  <si>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</si>
  <si>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</si>
  <si>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</si>
  <si>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</si>
  <si>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</si>
  <si>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</si>
  <si>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</si>
  <si>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</si>
  <si>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</si>
  <si>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</si>
  <si>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</si>
  <si>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</si>
  <si>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</si>
  <si>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</si>
  <si>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</si>
  <si>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</si>
  <si>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</si>
  <si>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</si>
  <si>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</si>
  <si>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</si>
  <si>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</si>
  <si>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</si>
  <si>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</si>
  <si>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</si>
  <si>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</si>
  <si>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</si>
  <si>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</si>
  <si>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</si>
  <si>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</si>
  <si>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</si>
  <si>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</si>
  <si>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</si>
  <si>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</si>
  <si>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</si>
  <si>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</si>
  <si>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</si>
  <si>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</si>
  <si>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</si>
  <si>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</si>
  <si>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</si>
  <si>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</si>
  <si>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</si>
  <si>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</si>
  <si>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</si>
  <si>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</si>
  <si>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</si>
  <si>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</si>
  <si>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</si>
  <si>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</si>
  <si>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</si>
  <si>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</si>
  <si>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</si>
  <si>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</si>
  <si>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</si>
  <si>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</si>
  <si>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</si>
  <si>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</si>
  <si>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</si>
  <si>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</si>
  <si>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</si>
  <si>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</si>
  <si>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</si>
  <si>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</si>
  <si>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</si>
  <si>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</si>
  <si>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</si>
  <si>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</si>
  <si>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</si>
  <si>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</si>
  <si>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</si>
  <si>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</si>
  <si>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</si>
  <si>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</si>
  <si>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</si>
  <si>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</si>
  <si>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</si>
  <si>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</si>
  <si>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</si>
  <si>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</si>
  <si>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</si>
  <si>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</si>
  <si>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</si>
  <si>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</si>
  <si>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</si>
  <si>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</si>
  <si>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</si>
  <si>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</si>
  <si>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</si>
  <si>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</si>
  <si>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</si>
  <si>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</si>
  <si>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</si>
  <si>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</si>
  <si>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</si>
  <si>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</si>
  <si>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</si>
  <si>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</si>
  <si>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</si>
  <si>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</si>
  <si>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</si>
  <si>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</si>
  <si>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</si>
  <si>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</si>
  <si>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</si>
  <si>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</si>
  <si>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</si>
  <si>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</si>
  <si>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</si>
  <si>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</si>
  <si>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</si>
  <si>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</si>
  <si>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</si>
  <si>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</si>
  <si>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</si>
  <si>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</si>
  <si>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</si>
  <si>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</si>
  <si>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</si>
  <si>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</si>
  <si>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</si>
  <si>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</si>
  <si>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</si>
  <si>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</si>
  <si>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</si>
  <si>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</si>
  <si>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</si>
  <si>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</si>
  <si>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</si>
  <si>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</si>
  <si>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</si>
  <si>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</si>
  <si>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</si>
  <si>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</si>
  <si>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</si>
  <si>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</si>
  <si>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</si>
  <si>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</si>
  <si>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</si>
  <si>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</si>
  <si>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</si>
  <si>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</si>
  <si>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</si>
  <si>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</si>
  <si>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</si>
  <si>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</si>
  <si>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</si>
  <si>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</si>
  <si>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</si>
  <si>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</si>
  <si>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</si>
  <si>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</si>
  <si>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</si>
  <si>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</si>
  <si>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</si>
  <si>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</si>
  <si>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</si>
  <si>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</si>
  <si>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</si>
  <si>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</si>
  <si>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</si>
  <si>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</si>
  <si>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</si>
  <si>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</si>
  <si>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</si>
  <si>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</si>
  <si>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</si>
  <si>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</si>
  <si>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</si>
  <si>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</si>
  <si>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</si>
  <si>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</si>
  <si>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</si>
  <si>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</si>
  <si>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</si>
  <si>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</si>
  <si>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</si>
  <si>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</si>
  <si>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</si>
  <si>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</si>
  <si>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</si>
  <si>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</si>
  <si>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</si>
  <si>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</si>
  <si>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</si>
  <si>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</si>
  <si>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</si>
  <si>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</si>
  <si>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</si>
  <si>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</si>
  <si>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</si>
  <si>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</si>
  <si>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</si>
  <si>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</si>
  <si>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</si>
  <si>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</si>
  <si>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</si>
  <si>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</si>
  <si>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</si>
  <si>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</si>
  <si>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</si>
  <si>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</si>
  <si>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</si>
  <si>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</si>
  <si>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</si>
  <si>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</si>
  <si>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</si>
  <si>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</si>
  <si>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</si>
  <si>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</si>
  <si>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</si>
  <si>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</si>
  <si>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</si>
  <si>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</si>
  <si>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</si>
  <si>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</si>
  <si>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</si>
  <si>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</si>
  <si>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</si>
  <si>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</si>
  <si>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</si>
  <si>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</si>
  <si>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</si>
  <si>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</si>
  <si>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</si>
  <si>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</si>
  <si>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</si>
  <si>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</si>
  <si>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</si>
  <si>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</si>
  <si>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</si>
  <si>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</si>
  <si>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</si>
  <si>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</si>
  <si>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</si>
  <si>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</si>
  <si>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</si>
  <si>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</si>
  <si>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</si>
  <si>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</si>
  <si>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</si>
  <si>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</si>
  <si>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</si>
  <si>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</si>
  <si>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</si>
  <si>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</si>
  <si>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</si>
  <si>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</si>
  <si>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</si>
  <si>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</si>
  <si>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</si>
  <si>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</si>
  <si>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</si>
  <si>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</si>
  <si>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</si>
  <si>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</si>
  <si>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</si>
  <si>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</si>
  <si>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</si>
  <si>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</si>
  <si>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</si>
  <si>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</si>
  <si>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</si>
  <si>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</si>
  <si>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</si>
  <si>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</si>
  <si>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</si>
  <si>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</si>
  <si>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</si>
  <si>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</si>
  <si>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</si>
  <si>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</si>
  <si>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</si>
  <si>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</si>
  <si>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</si>
  <si>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</si>
  <si>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</si>
  <si>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</si>
  <si>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</si>
  <si>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</si>
  <si>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</si>
  <si>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</si>
  <si>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</si>
  <si>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</si>
  <si>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</si>
  <si>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</si>
  <si>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</si>
  <si>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</si>
  <si>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</si>
  <si>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</si>
  <si>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</si>
  <si>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</si>
  <si>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</si>
  <si>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</si>
  <si>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</si>
  <si>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</si>
  <si>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</si>
  <si>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</si>
  <si>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</si>
  <si>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</si>
  <si>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</si>
  <si>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</si>
  <si>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</si>
  <si>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</si>
  <si>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</si>
  <si>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</si>
  <si>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</si>
  <si>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</si>
  <si>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</si>
  <si>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</si>
  <si>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</si>
  <si>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</si>
  <si>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</si>
  <si>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</si>
  <si>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</si>
  <si>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</si>
  <si>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</si>
  <si>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</si>
  <si>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</si>
  <si>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</si>
  <si>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</si>
  <si>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</si>
  <si>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</si>
  <si>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</si>
  <si>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</si>
  <si>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</si>
  <si>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</si>
  <si>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</si>
  <si>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</si>
  <si>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</si>
  <si>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</si>
  <si>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</si>
  <si>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</si>
  <si>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</si>
  <si>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</si>
  <si>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</si>
  <si>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</si>
  <si>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</si>
  <si>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</si>
  <si>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</si>
  <si>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</si>
  <si>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</si>
  <si>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</si>
  <si>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</si>
  <si>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</si>
  <si>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</si>
  <si>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</si>
  <si>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</si>
  <si>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</si>
  <si>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</si>
  <si>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</si>
  <si>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</si>
  <si>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</si>
  <si>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</si>
  <si>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</si>
  <si>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</si>
  <si>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</si>
  <si>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</si>
  <si>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</si>
  <si>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</si>
  <si>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</si>
  <si>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</si>
  <si>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</si>
  <si>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</si>
  <si>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</si>
  <si>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</si>
  <si>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</si>
  <si>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</si>
  <si>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</si>
  <si>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</si>
  <si>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</si>
  <si>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</si>
  <si>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</si>
  <si>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</si>
  <si>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</si>
  <si>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</si>
  <si>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</si>
  <si>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</si>
  <si>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</si>
  <si>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</si>
  <si>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</si>
  <si>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</si>
  <si>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</si>
  <si>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</si>
  <si>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</si>
  <si>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</si>
  <si>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</si>
  <si>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</si>
  <si>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</si>
  <si>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</si>
  <si>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</si>
  <si>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</si>
  <si>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</si>
  <si>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</si>
  <si>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</si>
  <si>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</si>
  <si>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</si>
  <si>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</si>
  <si>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</si>
  <si>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</si>
  <si>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</si>
  <si>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</si>
  <si>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</si>
  <si>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</si>
  <si>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</si>
  <si>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</si>
  <si>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</si>
  <si>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</si>
  <si>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</si>
  <si>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</si>
  <si>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</si>
  <si>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</si>
  <si>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</si>
  <si>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</si>
  <si>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</si>
  <si>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</si>
  <si>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</si>
  <si>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</si>
  <si>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</si>
  <si>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</si>
  <si>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</si>
  <si>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</si>
  <si>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</si>
  <si>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</si>
  <si>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</si>
  <si>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</si>
  <si>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</si>
  <si>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</si>
  <si>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</si>
  <si>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</si>
  <si>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</si>
  <si>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</si>
  <si>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</si>
  <si>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</si>
  <si>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</si>
  <si>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</si>
  <si>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</si>
  <si>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</si>
  <si>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</si>
  <si>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</si>
  <si>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</si>
  <si>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</si>
  <si>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</si>
  <si>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</si>
  <si>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</si>
  <si>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</si>
  <si>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</si>
  <si>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</si>
  <si>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</si>
  <si>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</si>
  <si>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</si>
  <si>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</si>
  <si>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</si>
  <si>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</si>
  <si>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</si>
  <si>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</si>
  <si>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</si>
  <si>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</si>
  <si>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</si>
  <si>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</si>
  <si>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</si>
  <si>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</si>
  <si>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</si>
  <si>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</si>
  <si>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</si>
  <si>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</si>
  <si>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</si>
  <si>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</si>
  <si>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</si>
  <si>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</si>
  <si>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</si>
  <si>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</si>
  <si>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</si>
  <si>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</si>
  <si>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</si>
  <si>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</si>
  <si>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</si>
  <si>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</si>
  <si>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</si>
  <si>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</si>
  <si>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</si>
  <si>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</si>
  <si>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</si>
  <si>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</si>
  <si>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</si>
  <si>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</si>
  <si>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</si>
  <si>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</si>
  <si>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</si>
  <si>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</si>
  <si>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</si>
  <si>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</si>
  <si>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</si>
  <si>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</si>
  <si>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</si>
  <si>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</si>
  <si>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</si>
  <si>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</si>
  <si>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</si>
  <si>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</si>
  <si>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</si>
  <si>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</si>
  <si>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</si>
  <si>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</si>
  <si>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</si>
  <si>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</si>
  <si>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</si>
  <si>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</si>
  <si>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</si>
  <si>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</si>
  <si>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</si>
  <si>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</si>
  <si>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</si>
  <si>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</si>
  <si>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</si>
  <si>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</si>
  <si>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</si>
  <si>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</si>
  <si>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</si>
  <si>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</si>
  <si>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</si>
  <si>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</si>
  <si>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</si>
  <si>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</si>
  <si>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</si>
  <si>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</si>
  <si>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</si>
  <si>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</si>
  <si>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</si>
  <si>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</si>
  <si>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</si>
  <si>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</si>
  <si>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</si>
  <si>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</si>
  <si>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</si>
  <si>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</si>
  <si>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</si>
  <si>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</si>
  <si>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</si>
  <si>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</si>
  <si>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</si>
  <si>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</si>
  <si>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</si>
  <si>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</si>
  <si>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</si>
  <si>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</si>
  <si>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</si>
  <si>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</si>
  <si>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</si>
  <si>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</si>
  <si>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</si>
  <si>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</si>
  <si>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</si>
  <si>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</si>
  <si>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</si>
  <si>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</si>
  <si>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</si>
  <si>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</si>
  <si>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</si>
  <si>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</si>
  <si>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</si>
  <si>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</si>
  <si>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</si>
  <si>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</si>
  <si>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</si>
  <si>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</si>
  <si>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</si>
  <si>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</si>
  <si>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</si>
  <si>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</si>
  <si>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</si>
  <si>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</si>
  <si>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</si>
  <si>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</si>
  <si>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</si>
  <si>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</si>
  <si>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</si>
  <si>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</si>
  <si>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</si>
  <si>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</si>
  <si>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</si>
  <si>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</si>
  <si>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</si>
  <si>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</si>
  <si>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</si>
  <si>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</si>
  <si>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</si>
  <si>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</si>
  <si>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</si>
  <si>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</si>
  <si>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</si>
  <si>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</si>
  <si>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</si>
  <si>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</si>
  <si>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</si>
  <si>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</si>
  <si>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</si>
  <si>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</si>
  <si>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</si>
  <si>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</si>
  <si>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</si>
  <si>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</si>
  <si>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</si>
  <si>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</si>
  <si>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</si>
  <si>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</si>
  <si>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</si>
  <si>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</si>
  <si>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</si>
  <si>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</si>
  <si>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</si>
  <si>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</si>
  <si>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</si>
  <si>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</si>
  <si>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</si>
  <si>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</si>
  <si>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</si>
  <si>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</si>
  <si>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</si>
  <si>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</si>
  <si>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</si>
  <si>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</si>
  <si>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</si>
  <si>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</si>
  <si>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</si>
  <si>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</si>
  <si>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</si>
  <si>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</si>
  <si>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</si>
  <si>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</si>
  <si>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</si>
  <si>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</si>
  <si>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</si>
  <si>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</si>
  <si>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</si>
  <si>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</si>
  <si>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</si>
  <si>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</si>
  <si>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</si>
  <si>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</si>
  <si>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</si>
  <si>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</si>
  <si>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</si>
  <si>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</si>
  <si>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</si>
  <si>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</si>
  <si>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</si>
  <si>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</si>
  <si>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</si>
  <si>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</si>
  <si>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</si>
  <si>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</si>
  <si>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</si>
  <si>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</si>
  <si>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</si>
  <si>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</si>
  <si>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</si>
  <si>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</si>
  <si>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</si>
  <si>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</si>
  <si>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</si>
  <si>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</si>
  <si>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</si>
  <si>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</si>
  <si>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</si>
  <si>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</si>
  <si>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</si>
  <si>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</si>
  <si>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</si>
  <si>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</si>
  <si>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</si>
  <si>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</si>
  <si>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</si>
  <si>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</si>
  <si>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</si>
  <si>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</si>
  <si>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</si>
  <si>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</si>
  <si>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</si>
  <si>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</si>
  <si>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</si>
  <si>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</si>
  <si>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</si>
  <si>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</si>
  <si>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</si>
  <si>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</si>
  <si>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</si>
  <si>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</si>
  <si>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</si>
  <si>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</si>
  <si>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</si>
  <si>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</si>
  <si>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</si>
  <si>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</si>
  <si>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</si>
  <si>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</si>
  <si>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</si>
  <si>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</si>
  <si>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</si>
  <si>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</si>
  <si>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</si>
  <si>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</si>
  <si>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</si>
  <si>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</si>
  <si>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</si>
  <si>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</si>
  <si>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</si>
  <si>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</si>
  <si>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</si>
  <si>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</si>
  <si>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</si>
  <si>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</si>
  <si>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</si>
  <si>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</si>
  <si>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</si>
  <si>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</si>
  <si>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</si>
  <si>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</si>
  <si>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</si>
  <si>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</si>
  <si>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</si>
  <si>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</si>
  <si>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</si>
  <si>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</si>
  <si>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</si>
  <si>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</si>
  <si>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</si>
  <si>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</si>
  <si>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</si>
  <si>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</si>
  <si>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</si>
  <si>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</si>
  <si>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</si>
  <si>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</si>
  <si>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</si>
  <si>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</si>
  <si>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</si>
  <si>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</si>
  <si>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</si>
  <si>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</si>
  <si>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</si>
  <si>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</si>
  <si>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</si>
  <si>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</si>
  <si>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</si>
  <si>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</si>
  <si>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</si>
  <si>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</si>
  <si>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</si>
  <si>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</si>
  <si>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</si>
  <si>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</si>
  <si>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</si>
  <si>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</si>
  <si>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</si>
  <si>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</si>
  <si>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</si>
  <si>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</si>
  <si>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</si>
  <si>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</si>
  <si>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</si>
  <si>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</si>
  <si>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</si>
  <si>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</si>
  <si>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</si>
  <si>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</si>
  <si>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</si>
  <si>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</si>
  <si>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</si>
  <si>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</si>
  <si>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</si>
  <si>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</si>
  <si>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</si>
  <si>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</si>
  <si>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</si>
  <si>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</si>
  <si>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</si>
  <si>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</si>
  <si>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</si>
  <si>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</si>
  <si>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</si>
  <si>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</si>
  <si>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</si>
  <si>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</si>
  <si>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</si>
  <si>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</si>
  <si>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</si>
  <si>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</si>
  <si>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</si>
  <si>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</si>
  <si>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</si>
  <si>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</si>
  <si>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</si>
  <si>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</si>
  <si>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</si>
  <si>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</si>
  <si>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</si>
  <si>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</si>
  <si>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</si>
  <si>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</si>
  <si>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</si>
  <si>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</si>
  <si>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</si>
  <si>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</si>
  <si>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</si>
  <si>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</si>
  <si>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</si>
  <si>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</si>
  <si>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</si>
  <si>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</si>
  <si>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</si>
  <si>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</si>
  <si>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</si>
  <si>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</si>
  <si>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</si>
  <si>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</si>
  <si>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</si>
  <si>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</si>
  <si>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</si>
  <si>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</si>
  <si>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</si>
  <si>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</si>
  <si>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</si>
  <si>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</si>
  <si>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</si>
  <si>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</si>
  <si>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</si>
  <si>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</si>
  <si>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</si>
  <si>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</si>
  <si>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</si>
  <si>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</si>
  <si>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</si>
  <si>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</si>
  <si>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</si>
  <si>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</si>
  <si>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</si>
  <si>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</si>
  <si>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</si>
  <si>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</si>
  <si>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</si>
  <si>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</si>
  <si>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</si>
  <si>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</si>
  <si>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</si>
  <si>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</si>
  <si>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</si>
  <si>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</si>
  <si>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</si>
  <si>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</si>
  <si>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</si>
  <si>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</si>
  <si>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</si>
  <si>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</si>
  <si>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</si>
  <si>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</si>
  <si>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</si>
  <si>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</si>
  <si>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</si>
  <si>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</si>
  <si>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</si>
  <si>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</si>
  <si>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</si>
  <si>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</si>
  <si>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</si>
  <si>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</si>
  <si>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</si>
  <si>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</si>
  <si>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</si>
  <si>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</si>
  <si>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</si>
  <si>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</si>
  <si>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</si>
  <si>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</si>
  <si>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</si>
  <si>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</si>
  <si>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</si>
  <si>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</si>
  <si>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</si>
  <si>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</si>
  <si>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</si>
  <si>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</si>
  <si>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</si>
  <si>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</si>
  <si>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</si>
  <si>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</si>
  <si>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</si>
  <si>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</si>
  <si>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</si>
  <si>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</si>
  <si>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</si>
  <si>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</si>
  <si>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</si>
  <si>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</si>
  <si>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</si>
  <si>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</si>
  <si>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</si>
  <si>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</si>
  <si>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</si>
  <si>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</si>
  <si>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</si>
  <si>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</si>
  <si>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</si>
  <si>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</si>
  <si>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</si>
  <si>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</si>
  <si>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</si>
  <si>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</si>
  <si>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</si>
  <si>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</si>
  <si>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</si>
  <si>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</si>
  <si>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</si>
  <si>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</si>
  <si>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</si>
  <si>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</si>
  <si>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</si>
  <si>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</si>
  <si>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</si>
  <si>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</si>
  <si>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</si>
  <si>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</si>
  <si>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</si>
  <si>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</si>
  <si>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</si>
  <si>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</si>
  <si>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</si>
  <si>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</si>
  <si>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</si>
  <si>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</si>
  <si>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</si>
  <si>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</si>
  <si>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</si>
  <si>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</si>
  <si>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</si>
  <si>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</si>
  <si>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</si>
  <si>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</si>
  <si>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</si>
  <si>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</si>
  <si>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</si>
  <si>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</si>
  <si>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</si>
  <si>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</si>
  <si>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</si>
  <si>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</si>
  <si>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</si>
  <si>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</si>
  <si>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</si>
  <si>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</si>
  <si>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</si>
  <si>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</si>
  <si>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</si>
  <si>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</si>
  <si>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</si>
  <si>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</si>
  <si>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</si>
  <si>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</si>
  <si>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</si>
  <si>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</si>
  <si>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</si>
  <si>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</si>
  <si>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</si>
  <si>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</si>
  <si>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</si>
  <si>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</si>
  <si>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</si>
  <si>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</si>
  <si>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</si>
  <si>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</si>
  <si>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</si>
  <si>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</si>
  <si>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</si>
  <si>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</si>
  <si>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</si>
  <si>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</si>
  <si>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</si>
  <si>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</si>
  <si>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</si>
  <si>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</si>
  <si>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</si>
  <si>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</si>
  <si>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</si>
  <si>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</si>
  <si>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</si>
  <si>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</si>
  <si>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</si>
  <si>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</si>
  <si>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</si>
  <si>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</si>
  <si>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</si>
  <si>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</si>
  <si>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</si>
  <si>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</si>
  <si>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</si>
  <si>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</si>
  <si>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</si>
  <si>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</si>
  <si>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</si>
  <si>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</si>
  <si>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</si>
  <si>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</si>
  <si>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</si>
  <si>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</si>
  <si>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</si>
  <si>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</si>
  <si>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</si>
  <si>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</si>
  <si>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</si>
  <si>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</si>
  <si>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</si>
  <si>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</si>
  <si>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</si>
  <si>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</si>
  <si>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</si>
  <si>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</si>
  <si>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</si>
  <si>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</si>
  <si>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</si>
  <si>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</si>
  <si>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</si>
  <si>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</si>
  <si>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</si>
  <si>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</si>
  <si>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</si>
  <si>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</si>
  <si>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</si>
  <si>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</si>
  <si>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</si>
  <si>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</si>
  <si>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</si>
  <si>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</si>
  <si>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</si>
  <si>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</si>
  <si>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</si>
  <si>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</si>
  <si>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</si>
  <si>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</si>
  <si>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</si>
  <si>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</si>
  <si>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</si>
  <si>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</si>
  <si>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</si>
  <si>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</si>
  <si>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</si>
  <si>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</si>
  <si>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</si>
  <si>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</si>
  <si>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</si>
  <si>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</si>
  <si>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</si>
  <si>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</si>
  <si>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</si>
  <si>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</si>
  <si>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</si>
  <si>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</si>
  <si>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</si>
  <si>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</si>
  <si>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</si>
  <si>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</si>
  <si>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</si>
  <si>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</si>
  <si>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</si>
  <si>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</si>
  <si>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</si>
  <si>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</si>
  <si>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</si>
  <si>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</si>
  <si>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</si>
  <si>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</si>
  <si>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</si>
  <si>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</si>
  <si>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</si>
  <si>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</si>
  <si>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</si>
  <si>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</si>
  <si>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</si>
  <si>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</si>
  <si>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</si>
  <si>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</si>
  <si>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</si>
  <si>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</si>
  <si>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</si>
  <si>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</si>
  <si>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</si>
  <si>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</si>
  <si>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</si>
  <si>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</si>
  <si>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</si>
  <si>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</si>
  <si>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</si>
  <si>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</si>
  <si>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</si>
  <si>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</si>
  <si>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</si>
  <si>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</si>
  <si>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</si>
  <si>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</si>
  <si>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</si>
  <si>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</si>
  <si>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</si>
  <si>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</si>
  <si>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</si>
  <si>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</si>
  <si>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</si>
  <si>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</si>
  <si>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</si>
  <si>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</si>
  <si>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</si>
  <si>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</si>
  <si>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</si>
  <si>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</si>
  <si>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</si>
  <si>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</si>
  <si>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</si>
  <si>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</si>
  <si>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</si>
  <si>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</si>
  <si>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</si>
  <si>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</si>
  <si>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</si>
  <si>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</si>
  <si>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</si>
  <si>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</si>
  <si>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</si>
  <si>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</si>
  <si>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</si>
  <si>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</si>
  <si>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</si>
  <si>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</si>
  <si>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</si>
  <si>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</si>
  <si>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</si>
  <si>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</si>
  <si>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</si>
  <si>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</si>
  <si>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</si>
  <si>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</si>
  <si>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</si>
  <si>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</si>
  <si>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</si>
  <si>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</si>
  <si>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</si>
  <si>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</si>
  <si>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</si>
  <si>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</si>
  <si>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</si>
  <si>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</si>
  <si>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</si>
  <si>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</si>
  <si>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</si>
  <si>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</si>
  <si>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</si>
  <si>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</si>
  <si>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</si>
  <si>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</si>
  <si>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</si>
  <si>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</si>
  <si>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</si>
  <si>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</si>
  <si>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</si>
  <si>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</si>
  <si>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</si>
  <si>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</si>
  <si>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</si>
  <si>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</si>
  <si>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</si>
  <si>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</si>
  <si>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</si>
  <si>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</si>
  <si>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</si>
  <si>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</si>
  <si>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</si>
  <si>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</si>
  <si>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</si>
  <si>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</si>
  <si>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</si>
  <si>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</si>
  <si>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</si>
  <si>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</si>
  <si>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</si>
  <si>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</si>
  <si>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</si>
  <si>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</si>
  <si>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</si>
  <si>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</si>
  <si>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</si>
  <si>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</si>
  <si>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</si>
  <si>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</si>
  <si>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</si>
  <si>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</si>
  <si>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</si>
  <si>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</si>
  <si>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</si>
  <si>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</si>
  <si>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</si>
  <si>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</si>
  <si>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</si>
  <si>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</si>
  <si>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</si>
  <si>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</si>
  <si>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</si>
  <si>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</si>
  <si>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</si>
  <si>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</si>
  <si>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</si>
  <si>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</si>
  <si>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</si>
  <si>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</si>
  <si>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</si>
  <si>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</si>
  <si>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</si>
  <si>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</si>
  <si>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</si>
  <si>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</si>
  <si>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</si>
  <si>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</si>
  <si>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</si>
  <si>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</si>
  <si>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</si>
  <si>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</si>
  <si>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</si>
  <si>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</si>
  <si>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</si>
  <si>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</si>
  <si>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</si>
  <si>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</si>
  <si>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</si>
  <si>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</si>
  <si>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</si>
  <si>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</si>
  <si>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</si>
  <si>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</si>
  <si>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</si>
  <si>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</si>
  <si>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</si>
  <si>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</si>
  <si>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</si>
  <si>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</si>
  <si>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</si>
  <si>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</si>
  <si>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</si>
  <si>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</si>
  <si>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</si>
  <si>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</si>
  <si>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</si>
  <si>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</si>
  <si>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</si>
  <si>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</si>
  <si>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</si>
  <si>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</si>
  <si>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</si>
  <si>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</si>
  <si>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</si>
  <si>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</si>
  <si>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</si>
  <si>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</si>
  <si>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</si>
  <si>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</si>
  <si>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</si>
  <si>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</si>
  <si>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</si>
  <si>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</si>
  <si>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</si>
  <si>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</si>
  <si>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</si>
  <si>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</si>
  <si>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</si>
  <si>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</si>
  <si>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</si>
  <si>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</si>
  <si>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</si>
  <si>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</si>
  <si>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</si>
  <si>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</si>
  <si>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</si>
  <si>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</si>
  <si>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</si>
  <si>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</si>
  <si>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</si>
  <si>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</si>
  <si>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</si>
  <si>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</si>
  <si>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</si>
  <si>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</si>
  <si>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</si>
  <si>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</si>
  <si>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</si>
  <si>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</si>
  <si>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</si>
  <si>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</si>
  <si>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</si>
  <si>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</si>
  <si>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</si>
  <si>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</si>
  <si>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</si>
  <si>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</si>
  <si>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</si>
  <si>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</si>
  <si>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</si>
  <si>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</si>
  <si>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</si>
  <si>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</si>
  <si>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</si>
  <si>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</si>
  <si>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</si>
  <si>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</si>
  <si>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</si>
  <si>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</si>
  <si>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</si>
  <si>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</si>
  <si>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</si>
  <si>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</si>
  <si>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</si>
  <si>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</si>
  <si>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</si>
  <si>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</si>
  <si>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</si>
  <si>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</si>
  <si>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</si>
  <si>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</si>
  <si>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</si>
  <si>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</si>
  <si>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</si>
  <si>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</si>
  <si>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</si>
  <si>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</si>
  <si>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</si>
  <si>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</si>
  <si>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</si>
  <si>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</si>
  <si>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</si>
  <si>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</si>
  <si>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</si>
  <si>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</si>
  <si>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</si>
  <si>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</si>
  <si>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</si>
  <si>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</si>
  <si>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</si>
  <si>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</si>
  <si>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</si>
  <si>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</si>
  <si>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</si>
  <si>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</si>
  <si>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</si>
  <si>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</si>
  <si>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</si>
  <si>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</si>
  <si>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</si>
  <si>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</si>
  <si>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</si>
  <si>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</si>
  <si>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</si>
  <si>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</si>
  <si>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</si>
  <si>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</si>
  <si>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</si>
  <si>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</si>
  <si>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</si>
  <si>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</si>
  <si>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</si>
  <si>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</si>
  <si>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</si>
  <si>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</si>
  <si>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</si>
  <si>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</si>
  <si>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</si>
  <si>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</si>
  <si>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</si>
  <si>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</si>
  <si>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</si>
  <si>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</si>
  <si>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</si>
  <si>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</si>
  <si>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</si>
  <si>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</si>
  <si>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</si>
  <si>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</si>
  <si>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</si>
  <si>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</si>
  <si>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</si>
  <si>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</si>
  <si>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</si>
  <si>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</si>
  <si>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</si>
  <si>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</si>
  <si>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</si>
  <si>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</si>
  <si>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</si>
  <si>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</si>
  <si>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</si>
  <si>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</si>
  <si>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</si>
  <si>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</si>
  <si>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</si>
  <si>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</si>
  <si>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</si>
  <si>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</si>
  <si>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</si>
  <si>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</si>
  <si>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</si>
  <si>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</si>
  <si>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</si>
  <si>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</si>
  <si>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</si>
  <si>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</si>
  <si>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</si>
  <si>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</si>
  <si>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</si>
  <si>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</si>
  <si>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</si>
  <si>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</si>
  <si>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</si>
  <si>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</si>
  <si>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</si>
  <si>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</si>
  <si>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</si>
  <si>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</si>
  <si>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</si>
  <si>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</si>
  <si>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</si>
  <si>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</si>
  <si>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</si>
  <si>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</si>
  <si>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</si>
  <si>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</si>
  <si>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</si>
  <si>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</si>
  <si>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</si>
  <si>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</si>
  <si>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</si>
  <si>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</si>
  <si>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</si>
  <si>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</si>
  <si>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</si>
  <si>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</si>
  <si>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</si>
  <si>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</si>
  <si>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</si>
  <si>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</si>
  <si>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</si>
  <si>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</si>
  <si>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</si>
  <si>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</si>
  <si>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</si>
  <si>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</si>
  <si>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</si>
  <si>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</si>
  <si>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</si>
  <si>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</si>
  <si>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</si>
  <si>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</si>
  <si>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</si>
  <si>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</si>
  <si>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</si>
  <si>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</si>
  <si>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</si>
  <si>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</si>
  <si>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</si>
  <si>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</si>
  <si>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</si>
  <si>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</si>
  <si>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</si>
  <si>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</si>
  <si>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</si>
  <si>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</si>
  <si>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</si>
  <si>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</si>
  <si>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</si>
  <si>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</si>
  <si>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</si>
  <si>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</si>
  <si>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</si>
  <si>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</si>
  <si>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</si>
  <si>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</si>
  <si>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</si>
  <si>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</si>
  <si>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</si>
  <si>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</si>
  <si>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</si>
  <si>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</si>
  <si>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</si>
  <si>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</si>
  <si>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</si>
  <si>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</si>
  <si>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</si>
  <si>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</si>
  <si>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</si>
  <si>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</si>
  <si>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</si>
  <si>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</si>
  <si>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</si>
  <si>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</si>
  <si>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</si>
  <si>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</si>
  <si>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</si>
  <si>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</si>
  <si>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</si>
  <si>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</si>
  <si>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</si>
  <si>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</si>
  <si>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</si>
  <si>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</si>
  <si>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</si>
  <si>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</si>
  <si>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</si>
  <si>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</si>
  <si>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</si>
  <si>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</si>
  <si>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</si>
  <si>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</si>
  <si>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</si>
  <si>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</si>
  <si>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</si>
  <si>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</si>
  <si>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</si>
  <si>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</si>
  <si>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</si>
  <si>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</si>
  <si>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</si>
  <si>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</si>
  <si>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</si>
  <si>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</si>
  <si>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</si>
  <si>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</si>
  <si>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</si>
  <si>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</si>
  <si>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</si>
  <si>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</si>
  <si>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</si>
  <si>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</si>
  <si>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</si>
  <si>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</si>
  <si>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</si>
  <si>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</si>
  <si>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</si>
  <si>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</si>
  <si>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</si>
  <si>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</si>
  <si>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</si>
  <si>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</si>
  <si>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</si>
  <si>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</si>
  <si>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</si>
  <si>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</si>
  <si>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</si>
  <si>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</si>
  <si>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</si>
  <si>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</si>
  <si>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</si>
  <si>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</si>
  <si>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</si>
  <si>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</si>
  <si>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</si>
  <si>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</si>
  <si>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</si>
  <si>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</si>
  <si>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</si>
  <si>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</si>
  <si>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</si>
  <si>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</si>
  <si>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</si>
  <si>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</si>
  <si>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</si>
  <si>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</si>
  <si>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</si>
  <si>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</si>
  <si>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</si>
  <si>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</si>
  <si>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</si>
  <si>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</si>
  <si>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</si>
  <si>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</si>
  <si>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</si>
  <si>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</si>
  <si>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</si>
  <si>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</si>
  <si>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</si>
  <si>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</si>
  <si>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</si>
  <si>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</si>
  <si>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</si>
  <si>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</si>
  <si>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</si>
  <si>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</si>
  <si>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</si>
  <si>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</si>
  <si>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</si>
  <si>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</si>
  <si>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</si>
  <si>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</si>
  <si>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</si>
  <si>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</si>
  <si>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</si>
  <si>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</si>
  <si>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</si>
  <si>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</si>
  <si>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</si>
  <si>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</si>
  <si>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</si>
  <si>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</si>
  <si>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</si>
  <si>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</si>
  <si>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</si>
  <si>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</si>
  <si>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</si>
  <si>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</si>
  <si>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</si>
  <si>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</si>
  <si>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</si>
  <si>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</si>
  <si>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</si>
  <si>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</si>
  <si>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</si>
  <si>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</si>
  <si>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</si>
  <si>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</si>
  <si>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</si>
  <si>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</si>
  <si>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</si>
  <si>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</si>
  <si>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</si>
  <si>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</si>
  <si>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</si>
  <si>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</si>
  <si>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</si>
  <si>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</si>
  <si>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</si>
  <si>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</si>
  <si>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</si>
  <si>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</si>
  <si>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</si>
  <si>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</si>
  <si>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</si>
  <si>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</si>
  <si>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</si>
  <si>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</si>
  <si>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</si>
  <si>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</si>
  <si>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</si>
  <si>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</si>
  <si>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</si>
  <si>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</si>
  <si>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</si>
  <si>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</si>
  <si>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</si>
  <si>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</si>
  <si>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</si>
  <si>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</si>
  <si>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</si>
  <si>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</si>
  <si>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</si>
  <si>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</si>
  <si>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</si>
  <si>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</si>
  <si>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</si>
  <si>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</si>
  <si>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</si>
  <si>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</si>
  <si>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</si>
  <si>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</si>
  <si>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</si>
  <si>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</si>
  <si>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</si>
  <si>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</si>
  <si>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</si>
  <si>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</si>
  <si>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</si>
  <si>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</si>
  <si>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</si>
  <si>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</si>
  <si>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</si>
  <si>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</si>
  <si>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</si>
  <si>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</si>
  <si>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</si>
  <si>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</si>
  <si>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</si>
  <si>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</si>
  <si>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</si>
  <si>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</si>
  <si>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</si>
  <si>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</si>
  <si>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</si>
  <si>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</si>
  <si>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</si>
  <si>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</si>
  <si>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</si>
  <si>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</si>
  <si>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</si>
  <si>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</si>
  <si>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</si>
  <si>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</si>
  <si>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</si>
  <si>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</si>
  <si>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</si>
  <si>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</si>
  <si>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</si>
  <si>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</si>
  <si>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</si>
  <si>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</si>
  <si>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</si>
  <si>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</si>
  <si>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</si>
  <si>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</si>
  <si>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</si>
  <si>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</si>
  <si>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</si>
  <si>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</si>
  <si>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</si>
  <si>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</si>
  <si>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</si>
  <si>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</si>
  <si>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</si>
  <si>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</si>
  <si>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</si>
  <si>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</si>
  <si>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</si>
  <si>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</si>
  <si>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</si>
  <si>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</si>
  <si>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</si>
  <si>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</si>
  <si>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</si>
  <si>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</si>
  <si>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</si>
  <si>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</si>
  <si>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</si>
  <si>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</si>
  <si>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</si>
  <si>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</si>
  <si>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</si>
  <si>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</si>
  <si>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</si>
  <si>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</si>
  <si>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</si>
  <si>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</si>
  <si>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</si>
  <si>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</si>
  <si>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</si>
  <si>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</si>
  <si>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</si>
  <si>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</si>
  <si>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</si>
  <si>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</si>
  <si>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</si>
  <si>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</si>
  <si>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</si>
  <si>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</si>
  <si>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</si>
  <si>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</si>
  <si>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</si>
  <si>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</si>
  <si>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</si>
  <si>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</si>
  <si>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</si>
  <si>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</si>
  <si>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</si>
  <si>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</si>
  <si>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</si>
  <si>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</si>
  <si>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</si>
  <si>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</si>
  <si>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</si>
  <si>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</si>
  <si>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</si>
  <si>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</si>
  <si>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</si>
  <si>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</si>
  <si>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</si>
  <si>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</si>
  <si>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</si>
  <si>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</si>
  <si>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</si>
  <si>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</si>
  <si>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</si>
  <si>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</si>
  <si>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</si>
  <si>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</si>
  <si>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</si>
  <si>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</si>
  <si>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</si>
  <si>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</si>
  <si>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</si>
  <si>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</si>
  <si>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</si>
  <si>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</si>
  <si>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</si>
  <si>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</si>
  <si>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</si>
  <si>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</si>
  <si>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</si>
  <si>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</si>
  <si>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</si>
  <si>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</si>
  <si>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</si>
  <si>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</si>
  <si>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</si>
  <si>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</si>
  <si>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</si>
  <si>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</si>
  <si>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</si>
  <si>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</si>
  <si>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</si>
  <si>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</si>
  <si>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</si>
  <si>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</si>
  <si>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</si>
  <si>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</si>
  <si>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</si>
  <si>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</si>
  <si>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</si>
  <si>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</si>
  <si>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</si>
  <si>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</si>
  <si>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</si>
  <si>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</si>
  <si>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</si>
  <si>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</si>
  <si>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</si>
  <si>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</si>
  <si>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</si>
  <si>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</si>
  <si>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</si>
  <si>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</si>
  <si>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</si>
  <si>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</si>
  <si>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</si>
  <si>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</si>
  <si>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</si>
  <si>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</si>
  <si>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</si>
  <si>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</si>
  <si>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</si>
  <si>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</si>
  <si>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</si>
  <si>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</si>
  <si>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</si>
  <si>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</si>
  <si>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</si>
  <si>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</si>
  <si>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</si>
  <si>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</si>
  <si>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</si>
  <si>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</si>
  <si>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</si>
  <si>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</si>
  <si>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</si>
  <si>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</si>
  <si>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</si>
  <si>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</si>
  <si>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</si>
  <si>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</si>
  <si>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</si>
  <si>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</si>
  <si>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</si>
  <si>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</si>
  <si>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</si>
  <si>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</si>
  <si>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</si>
  <si>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</si>
  <si>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</si>
  <si>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</si>
  <si>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</si>
  <si>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</si>
  <si>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</si>
  <si>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</si>
  <si>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</si>
  <si>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</si>
  <si>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</si>
  <si>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</si>
  <si>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</si>
  <si>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</si>
  <si>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</si>
  <si>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</si>
  <si>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</si>
  <si>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</si>
  <si>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</si>
  <si>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</si>
  <si>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</si>
  <si>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</si>
  <si>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</si>
  <si>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</si>
  <si>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</si>
  <si>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</si>
  <si>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</si>
  <si>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</si>
  <si>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</si>
  <si>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</si>
  <si>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</si>
  <si>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</si>
  <si>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</si>
  <si>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</si>
  <si>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</si>
  <si>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</si>
  <si>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</si>
  <si>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</si>
  <si>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</si>
  <si>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</si>
  <si>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</si>
  <si>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</si>
  <si>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</si>
  <si>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</si>
  <si>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</si>
  <si>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</si>
  <si>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</si>
  <si>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</si>
  <si>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</si>
  <si>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</si>
  <si>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</si>
  <si>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</si>
  <si>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</si>
  <si>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</si>
  <si>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</si>
  <si>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</si>
  <si>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</si>
  <si>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</si>
  <si>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</si>
  <si>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</si>
  <si>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</si>
  <si>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</si>
  <si>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</si>
  <si>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</si>
  <si>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</si>
  <si>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</si>
  <si>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</si>
  <si>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</si>
  <si>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</si>
  <si>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</si>
  <si>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</si>
  <si>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</si>
  <si>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</si>
  <si>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</si>
  <si>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</si>
  <si>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</si>
  <si>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</si>
  <si>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</si>
  <si>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</si>
  <si>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</si>
  <si>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</si>
  <si>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</si>
  <si>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</si>
  <si>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</si>
  <si>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</si>
  <si>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</si>
  <si>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</si>
  <si>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</si>
  <si>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</si>
  <si>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</si>
  <si>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</si>
  <si>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</si>
  <si>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</si>
  <si>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</si>
  <si>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</si>
  <si>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</si>
  <si>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</si>
  <si>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</si>
  <si>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</si>
  <si>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</si>
  <si>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</si>
  <si>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</si>
  <si>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</si>
  <si>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</si>
  <si>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</si>
  <si>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</si>
  <si>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</si>
  <si>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</si>
  <si>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</si>
  <si>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</si>
  <si>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</si>
  <si>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</si>
  <si>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</si>
  <si>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</si>
  <si>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</si>
  <si>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</si>
  <si>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</si>
  <si>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</si>
  <si>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</si>
  <si>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</si>
  <si>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</si>
  <si>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</si>
  <si>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</si>
  <si>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</si>
  <si>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</si>
  <si>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</si>
  <si>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</si>
  <si>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</si>
  <si>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</si>
  <si>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</si>
  <si>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</si>
  <si>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</si>
  <si>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</si>
  <si>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</si>
  <si>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</si>
  <si>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</si>
  <si>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</si>
  <si>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</si>
  <si>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</si>
  <si>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</si>
  <si>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</si>
  <si>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</si>
  <si>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</si>
  <si>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</si>
  <si>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</si>
  <si>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</si>
  <si>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</si>
  <si>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</si>
  <si>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</si>
  <si>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</si>
  <si>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</si>
  <si>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</si>
  <si>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</si>
  <si>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</si>
  <si>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</si>
  <si>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</si>
  <si>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</si>
  <si>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</si>
  <si>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</si>
  <si>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</si>
  <si>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</si>
  <si>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</si>
  <si>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</si>
  <si>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</si>
  <si>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</si>
  <si>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</si>
  <si>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</si>
  <si>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</si>
  <si>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</si>
  <si>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</si>
  <si>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</si>
  <si>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</si>
  <si>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</si>
  <si>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</si>
  <si>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</si>
  <si>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</si>
  <si>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</si>
  <si>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</si>
  <si>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</si>
  <si>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</si>
  <si>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</si>
  <si>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</si>
  <si>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</si>
  <si>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</si>
  <si>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</si>
  <si>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</si>
  <si>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</si>
  <si>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</si>
  <si>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</si>
  <si>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</si>
  <si>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</si>
  <si>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</si>
  <si>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</si>
  <si>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</si>
  <si>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</si>
  <si>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</si>
  <si>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</si>
  <si>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</si>
  <si>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</si>
  <si>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</si>
  <si>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</si>
  <si>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</si>
  <si>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</si>
  <si>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</si>
  <si>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</si>
  <si>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</si>
  <si>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</si>
  <si>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</si>
  <si>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</si>
  <si>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</si>
  <si>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</si>
  <si>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</si>
  <si>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</si>
  <si>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</si>
  <si>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</si>
  <si>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</si>
  <si>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</si>
  <si>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</si>
  <si>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</si>
  <si>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</si>
  <si>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</si>
  <si>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</si>
  <si>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</si>
  <si>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</si>
  <si>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</si>
  <si>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</si>
  <si>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</si>
  <si>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</si>
  <si>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</si>
  <si>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</si>
  <si>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</si>
  <si>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</si>
  <si>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</si>
  <si>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</si>
  <si>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</si>
  <si>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</si>
  <si>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</si>
  <si>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</si>
  <si>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</si>
  <si>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</si>
  <si>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</si>
  <si>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</si>
  <si>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</si>
  <si>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</si>
  <si>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</si>
  <si>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</si>
  <si>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</si>
  <si>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</si>
  <si>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</si>
  <si>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</si>
  <si>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</si>
  <si>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</si>
  <si>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</si>
  <si>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</si>
  <si>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</si>
  <si>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</si>
  <si>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</si>
  <si>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</si>
  <si>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</si>
  <si>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</si>
  <si>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</si>
  <si>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</si>
  <si>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</si>
  <si>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</si>
  <si>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</si>
  <si>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</si>
  <si>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</si>
  <si>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</si>
  <si>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</si>
  <si>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</si>
  <si>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</si>
  <si>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</si>
  <si>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</si>
  <si>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</si>
  <si>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</si>
  <si>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</si>
  <si>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</si>
  <si>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</si>
  <si>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</si>
  <si>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</si>
  <si>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</si>
  <si>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</si>
  <si>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</si>
  <si>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</si>
  <si>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</si>
  <si>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</si>
  <si>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</si>
  <si>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</si>
  <si>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</si>
  <si>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</si>
  <si>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</si>
  <si>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</si>
  <si>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</si>
  <si>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</si>
  <si>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</si>
  <si>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</si>
  <si>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</si>
  <si>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</si>
  <si>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</si>
  <si>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</si>
  <si>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</si>
  <si>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</si>
  <si>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</si>
  <si>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</si>
  <si>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</si>
  <si>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</si>
  <si>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</si>
  <si>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</si>
  <si>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</si>
  <si>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</si>
  <si>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</si>
  <si>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</si>
  <si>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</si>
  <si>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</si>
  <si>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</si>
  <si>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</si>
  <si>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</si>
  <si>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</si>
  <si>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</si>
  <si>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</si>
  <si>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</si>
  <si>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</si>
  <si>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</si>
  <si>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</si>
  <si>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</si>
  <si>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</si>
  <si>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</si>
  <si>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</si>
  <si>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</si>
  <si>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</si>
  <si>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</si>
  <si>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</si>
  <si>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</si>
  <si>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</si>
  <si>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</si>
  <si>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</si>
  <si>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</si>
  <si>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</si>
  <si>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</si>
  <si>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</si>
  <si>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</si>
  <si>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</si>
  <si>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</si>
  <si>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</si>
  <si>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</si>
  <si>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</si>
  <si>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</si>
  <si>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</si>
  <si>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</si>
  <si>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</si>
  <si>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</si>
  <si>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</si>
  <si>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</si>
  <si>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</si>
  <si>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</si>
  <si>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</si>
  <si>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</si>
  <si>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</si>
  <si>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</si>
  <si>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</si>
  <si>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</si>
  <si>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</si>
  <si>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</si>
  <si>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</si>
  <si>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</si>
  <si>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</si>
  <si>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</si>
  <si>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</si>
  <si>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</si>
  <si>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</si>
  <si>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</si>
  <si>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</si>
  <si>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</si>
  <si>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</si>
  <si>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</si>
  <si>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</si>
  <si>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</si>
  <si>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</si>
  <si>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</si>
  <si>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</si>
  <si>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</si>
  <si>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</si>
  <si>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</si>
  <si>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</si>
  <si>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</si>
  <si>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</si>
  <si>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</si>
  <si>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</si>
  <si>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</si>
  <si>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</si>
  <si>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</si>
  <si>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</si>
  <si>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</si>
  <si>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</si>
  <si>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</si>
  <si>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</si>
  <si>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</si>
  <si>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</si>
  <si>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</si>
  <si>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</si>
  <si>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</si>
  <si>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</si>
  <si>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</si>
  <si>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</si>
  <si>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</si>
  <si>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</si>
  <si>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</si>
  <si>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</si>
  <si>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</si>
  <si>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</si>
  <si>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</si>
  <si>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</si>
  <si>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</si>
  <si>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</si>
  <si>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</si>
  <si>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</si>
  <si>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</si>
  <si>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</si>
  <si>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</si>
  <si>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</si>
  <si>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</si>
  <si>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</si>
  <si>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</si>
  <si>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</si>
  <si>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</si>
  <si>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</si>
  <si>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</si>
  <si>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</si>
  <si>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</si>
  <si>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</si>
  <si>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</si>
  <si>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</si>
  <si>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</si>
  <si>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</si>
  <si>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</si>
  <si>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</si>
  <si>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</si>
  <si>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</si>
  <si>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</si>
  <si>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</si>
  <si>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</si>
  <si>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</si>
  <si>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</si>
  <si>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</si>
  <si>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</si>
  <si>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</si>
  <si>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</si>
  <si>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</si>
  <si>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</si>
  <si>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</si>
  <si>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</si>
  <si>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</si>
  <si>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</si>
  <si>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</si>
  <si>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</si>
  <si>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</si>
  <si>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</si>
  <si>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</si>
  <si>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</si>
  <si>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</si>
  <si>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</si>
  <si>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</si>
  <si>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</si>
  <si>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</si>
  <si>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</si>
  <si>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</si>
  <si>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</si>
  <si>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</si>
  <si>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</si>
  <si>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</si>
  <si>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</si>
  <si>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</si>
  <si>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</si>
  <si>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</si>
  <si>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</si>
  <si>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</si>
  <si>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</si>
  <si>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</si>
  <si>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</si>
  <si>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</si>
  <si>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</si>
  <si>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</si>
  <si>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</si>
  <si>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</si>
  <si>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</si>
  <si>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</si>
  <si>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</si>
  <si>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</si>
  <si>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</si>
  <si>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</si>
  <si>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</si>
  <si>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</si>
  <si>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</si>
  <si>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</si>
  <si>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</si>
  <si>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</si>
  <si>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</si>
  <si>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</si>
  <si>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</si>
  <si>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</si>
  <si>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</si>
  <si>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</si>
  <si>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</si>
  <si>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</si>
  <si>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</si>
  <si>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</si>
  <si>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</si>
  <si>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</si>
  <si>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</si>
  <si>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</si>
  <si>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</si>
  <si>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</si>
  <si>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</si>
  <si>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</si>
  <si>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</si>
  <si>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</si>
  <si>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</si>
  <si>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</si>
  <si>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</si>
  <si>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</si>
  <si>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</si>
  <si>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</si>
  <si>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</si>
  <si>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</si>
  <si>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</si>
  <si>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</si>
  <si>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</si>
  <si>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</si>
  <si>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</si>
  <si>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</si>
  <si>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</si>
  <si>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</si>
  <si>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</si>
  <si>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</si>
  <si>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</si>
  <si>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</si>
  <si>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</si>
  <si>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</si>
  <si>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</si>
  <si>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</si>
  <si>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</si>
  <si>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</si>
  <si>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</si>
  <si>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</si>
  <si>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</si>
  <si>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</si>
  <si>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</si>
  <si>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</si>
  <si>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</si>
  <si>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</si>
  <si>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</si>
  <si>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</si>
  <si>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</si>
  <si>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</si>
  <si>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</si>
  <si>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</si>
  <si>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</si>
  <si>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</si>
  <si>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</si>
  <si>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</si>
  <si>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</si>
  <si>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</si>
  <si>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</si>
  <si>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</si>
  <si>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</si>
  <si>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</si>
  <si>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</si>
  <si>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</si>
  <si>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</si>
  <si>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</si>
  <si>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</si>
  <si>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</si>
  <si>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</si>
  <si>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</si>
  <si>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</si>
  <si>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</si>
  <si>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</si>
  <si>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</si>
  <si>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</si>
  <si>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</si>
  <si>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</si>
  <si>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</si>
  <si>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</si>
  <si>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</si>
  <si>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</si>
  <si>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</si>
  <si>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</si>
  <si>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</si>
  <si>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</si>
  <si>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</si>
  <si>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</si>
  <si>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</si>
  <si>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</si>
  <si>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</si>
  <si>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</si>
  <si>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</si>
  <si>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</si>
  <si>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</si>
  <si>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</si>
  <si>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</si>
  <si>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</si>
  <si>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</si>
  <si>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</si>
  <si>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</si>
  <si>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</si>
  <si>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</si>
  <si>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</si>
  <si>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</si>
  <si>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</si>
  <si>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</si>
  <si>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</si>
  <si>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</si>
  <si>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</si>
  <si>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</si>
  <si>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</si>
  <si>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</si>
  <si>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</si>
  <si>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</si>
  <si>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</si>
  <si>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</si>
  <si>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</si>
  <si>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</si>
  <si>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</si>
  <si>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</si>
  <si>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</si>
  <si>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</si>
  <si>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</si>
  <si>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</si>
  <si>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</si>
  <si>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</si>
  <si>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</si>
  <si>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</si>
  <si>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</si>
  <si>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</si>
  <si>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</si>
  <si>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</si>
  <si>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</si>
  <si>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</si>
  <si>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</si>
  <si>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</si>
  <si>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</si>
  <si>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</si>
  <si>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</si>
  <si>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</si>
  <si>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</si>
  <si>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</si>
  <si>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</si>
  <si>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</si>
  <si>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</si>
  <si>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</si>
  <si>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</si>
  <si>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</si>
  <si>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</si>
  <si>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</si>
  <si>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</si>
  <si>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</si>
  <si>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</si>
  <si>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</si>
  <si>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</si>
  <si>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</si>
  <si>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</si>
  <si>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</si>
  <si>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</si>
  <si>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</si>
  <si>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</si>
  <si>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</si>
  <si>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</si>
  <si>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</si>
  <si>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</si>
  <si>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</si>
  <si>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</si>
  <si>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</si>
  <si>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</si>
  <si>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</si>
  <si>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</si>
  <si>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</si>
  <si>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</si>
  <si>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</si>
  <si>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</si>
  <si>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</si>
  <si>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</si>
  <si>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</si>
  <si>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</si>
  <si>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</si>
  <si>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</si>
  <si>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</si>
  <si>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</si>
  <si>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</si>
  <si>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</si>
  <si>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</si>
  <si>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</si>
  <si>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</si>
  <si>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</si>
  <si>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</si>
  <si>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</si>
  <si>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</si>
  <si>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</si>
  <si>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</si>
  <si>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</si>
  <si>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</si>
  <si>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</si>
  <si>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</si>
  <si>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</si>
  <si>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</si>
  <si>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</si>
  <si>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</si>
  <si>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</si>
  <si>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</si>
  <si>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</si>
  <si>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</si>
  <si>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</si>
  <si>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</si>
  <si>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</si>
  <si>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</si>
  <si>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</si>
  <si>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</si>
  <si>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</si>
  <si>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</si>
  <si>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</si>
  <si>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</si>
  <si>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</si>
  <si>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</si>
  <si>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</si>
  <si>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</si>
  <si>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</si>
  <si>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</si>
  <si>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</si>
  <si>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</si>
  <si>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</si>
  <si>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</si>
  <si>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</si>
  <si>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</si>
  <si>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</si>
  <si>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</si>
  <si>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</si>
  <si>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</si>
  <si>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</si>
  <si>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</si>
  <si>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</si>
  <si>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</si>
  <si>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</si>
  <si>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</si>
  <si>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</si>
  <si>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</si>
  <si>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</si>
  <si>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</si>
  <si>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</si>
  <si>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</si>
  <si>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</si>
  <si>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</si>
  <si>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</si>
  <si>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</si>
  <si>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</si>
  <si>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</si>
  <si>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</si>
  <si>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</si>
  <si>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</si>
  <si>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</si>
  <si>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</si>
  <si>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</si>
  <si>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</si>
  <si>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</si>
  <si>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</si>
  <si>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</si>
  <si>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</si>
  <si>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</si>
  <si>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</si>
  <si>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</si>
  <si>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</si>
  <si>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</si>
  <si>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</si>
  <si>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</si>
  <si>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</si>
  <si>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</si>
  <si>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</si>
  <si>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</si>
  <si>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</si>
  <si>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</si>
  <si>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</si>
  <si>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</si>
  <si>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</si>
  <si>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</si>
  <si>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</si>
  <si>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</si>
  <si>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</si>
  <si>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</si>
  <si>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</si>
  <si>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</si>
  <si>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</si>
  <si>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</si>
  <si>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</si>
  <si>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</si>
  <si>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</si>
  <si>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</si>
  <si>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</si>
  <si>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</si>
  <si>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</si>
  <si>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</si>
  <si>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</si>
  <si>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</si>
  <si>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</si>
  <si>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</si>
  <si>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</si>
  <si>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</si>
  <si>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</si>
  <si>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</si>
  <si>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</si>
  <si>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</si>
  <si>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</si>
  <si>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</si>
  <si>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</si>
  <si>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</si>
  <si>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</si>
  <si>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</si>
  <si>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</si>
  <si>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</si>
  <si>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</si>
  <si>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</si>
  <si>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</si>
  <si>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</si>
  <si>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</si>
  <si>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</si>
  <si>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</si>
  <si>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</si>
  <si>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</si>
  <si>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</si>
  <si>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</si>
  <si>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</si>
  <si>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</si>
  <si>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</si>
  <si>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</si>
  <si>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</si>
  <si>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</si>
  <si>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</si>
  <si>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</si>
  <si>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</si>
  <si>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</si>
  <si>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</si>
  <si>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</si>
  <si>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</si>
  <si>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</si>
  <si>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</si>
  <si>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</si>
  <si>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</si>
  <si>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</si>
  <si>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</si>
  <si>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</si>
  <si>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</si>
  <si>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</si>
  <si>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</si>
  <si>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</si>
  <si>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</si>
  <si>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</si>
  <si>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</si>
  <si>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</si>
  <si>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</si>
  <si>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</si>
  <si>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</si>
  <si>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</si>
  <si>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</si>
  <si>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</si>
  <si>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</si>
  <si>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</si>
  <si>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</si>
  <si>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</si>
  <si>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</si>
  <si>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</si>
  <si>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</si>
  <si>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</si>
  <si>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</si>
  <si>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</si>
  <si>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</si>
  <si>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</si>
  <si>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</si>
  <si>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</si>
  <si>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</si>
  <si>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</si>
  <si>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</si>
  <si>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</si>
  <si>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</si>
  <si>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</si>
  <si>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</si>
  <si>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</si>
  <si>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</si>
  <si>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</si>
  <si>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</si>
  <si>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</si>
  <si>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</si>
  <si>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</si>
  <si>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</si>
  <si>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</si>
  <si>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</si>
  <si>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</si>
  <si>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</si>
  <si>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</si>
  <si>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</si>
  <si>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</si>
  <si>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</si>
  <si>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</si>
  <si>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</si>
  <si>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</si>
  <si>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</si>
  <si>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</si>
  <si>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</si>
  <si>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</si>
  <si>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</si>
  <si>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</si>
  <si>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</si>
  <si>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</si>
  <si>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</si>
  <si>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</si>
  <si>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</si>
  <si>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</si>
  <si>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</si>
  <si>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</si>
  <si>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</si>
  <si>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</si>
  <si>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</si>
  <si>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</si>
  <si>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</si>
  <si>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</si>
  <si>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</si>
  <si>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</si>
  <si>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</si>
  <si>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</si>
  <si>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</si>
  <si>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</si>
  <si>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</si>
  <si>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</si>
  <si>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</si>
  <si>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</si>
  <si>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</si>
  <si>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</si>
  <si>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</si>
  <si>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</si>
  <si>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</si>
  <si>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</si>
  <si>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</si>
  <si>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</si>
  <si>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</si>
  <si>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</si>
  <si>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</si>
  <si>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</si>
  <si>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</si>
  <si>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</si>
  <si>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</si>
  <si>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</si>
  <si>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</si>
  <si>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</si>
  <si>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</si>
  <si>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</si>
  <si>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</si>
  <si>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</si>
  <si>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</si>
  <si>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</si>
  <si>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</si>
  <si>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</si>
  <si>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</si>
  <si>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</si>
  <si>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</si>
  <si>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</si>
  <si>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</si>
  <si>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</si>
  <si>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</si>
  <si>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</si>
  <si>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</si>
  <si>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</si>
  <si>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</si>
  <si>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</si>
  <si>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</si>
  <si>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</si>
  <si>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</si>
  <si>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</si>
  <si>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</si>
  <si>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</si>
  <si>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</si>
  <si>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</si>
  <si>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</si>
  <si>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</si>
  <si>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</si>
  <si>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</si>
  <si>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</si>
  <si>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</si>
  <si>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</si>
  <si>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</si>
  <si>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</si>
  <si>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</si>
  <si>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</si>
  <si>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</si>
  <si>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</si>
  <si>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</si>
  <si>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</si>
  <si>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</si>
  <si>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</si>
  <si>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</si>
  <si>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</si>
  <si>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</si>
  <si>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</si>
  <si>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</si>
  <si>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</si>
  <si>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</si>
  <si>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</si>
  <si>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</si>
  <si>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</si>
  <si>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</si>
  <si>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</si>
  <si>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</si>
  <si>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</si>
  <si>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</si>
  <si>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</si>
  <si>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</si>
  <si>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</si>
  <si>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</si>
  <si>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</si>
  <si>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</si>
  <si>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</si>
  <si>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</si>
  <si>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</si>
  <si>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</si>
  <si>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</si>
  <si>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</si>
  <si>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</si>
  <si>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</si>
  <si>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</si>
  <si>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</si>
  <si>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</si>
  <si>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</si>
  <si>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</si>
  <si>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</si>
  <si>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</si>
  <si>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</si>
  <si>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</si>
  <si>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</si>
  <si>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</si>
  <si>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</si>
  <si>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</si>
  <si>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</si>
  <si>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</si>
  <si>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</si>
  <si>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</si>
  <si>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</si>
  <si>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</si>
  <si>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</si>
  <si>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</si>
  <si>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</si>
  <si>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</si>
  <si>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</si>
  <si>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</si>
  <si>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</si>
  <si>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</si>
  <si>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</si>
  <si>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</si>
  <si>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</si>
  <si>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</si>
  <si>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</si>
  <si>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</si>
  <si>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</si>
  <si>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</si>
  <si>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</si>
  <si>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</si>
  <si>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</si>
  <si>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</si>
  <si>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</si>
  <si>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</si>
  <si>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</si>
  <si>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</si>
  <si>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</si>
  <si>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</si>
  <si>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</si>
  <si>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</si>
  <si>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</si>
  <si>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</si>
  <si>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</si>
  <si>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</si>
  <si>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</si>
  <si>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</si>
  <si>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</si>
  <si>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</si>
  <si>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</si>
  <si>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</si>
  <si>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</si>
  <si>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</si>
  <si>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</si>
  <si>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</si>
  <si>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</si>
  <si>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</si>
  <si>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</si>
  <si>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</si>
  <si>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</si>
  <si>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</si>
  <si>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</si>
  <si>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</si>
  <si>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</si>
  <si>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</si>
  <si>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</si>
  <si>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</si>
  <si>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</si>
  <si>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</si>
  <si>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</si>
  <si>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</si>
  <si>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</si>
  <si>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</si>
  <si>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</si>
  <si>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</si>
  <si>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</si>
  <si>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</si>
  <si>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</si>
  <si>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</si>
  <si>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</si>
  <si>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</si>
  <si>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</si>
  <si>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</si>
  <si>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</si>
  <si>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</si>
  <si>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</si>
  <si>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</si>
  <si>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</si>
  <si>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</si>
  <si>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</si>
  <si>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</si>
  <si>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</si>
  <si>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</si>
  <si>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</si>
  <si>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</si>
  <si>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</si>
  <si>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</si>
  <si>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</si>
  <si>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</si>
  <si>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</si>
  <si>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</si>
  <si>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</si>
  <si>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</si>
  <si>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</si>
  <si>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</si>
  <si>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</si>
  <si>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</si>
  <si>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</si>
  <si>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</si>
  <si>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</si>
  <si>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</si>
  <si>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</si>
  <si>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</si>
  <si>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</si>
  <si>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</si>
  <si>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</si>
  <si>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</si>
  <si>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</si>
  <si>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</si>
  <si>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</si>
  <si>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</si>
  <si>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</si>
  <si>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</si>
  <si>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</si>
  <si>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</si>
  <si>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</si>
  <si>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</si>
  <si>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</si>
  <si>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</si>
  <si>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</si>
  <si>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</si>
  <si>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</si>
  <si>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</si>
  <si>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</si>
  <si>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</si>
  <si>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</si>
  <si>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</si>
  <si>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</si>
  <si>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</si>
  <si>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</si>
  <si>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</si>
  <si>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</si>
  <si>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</si>
  <si>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</si>
  <si>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</si>
  <si>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</si>
  <si>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</si>
  <si>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</si>
  <si>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</si>
  <si>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</si>
  <si>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</si>
  <si>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</si>
  <si>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</si>
  <si>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</si>
  <si>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</si>
  <si>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</si>
  <si>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</si>
  <si>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</si>
  <si>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</si>
  <si>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</si>
  <si>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</si>
  <si>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</si>
  <si>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</si>
  <si>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</si>
  <si>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</si>
  <si>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</si>
  <si>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</si>
  <si>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</si>
  <si>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</si>
  <si>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</si>
  <si>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</si>
  <si>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</si>
  <si>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</si>
  <si>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</si>
  <si>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</si>
  <si>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</si>
  <si>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</si>
  <si>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</si>
  <si>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</si>
  <si>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</si>
  <si>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</si>
  <si>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</si>
  <si>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</si>
  <si>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</si>
  <si>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</si>
  <si>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</si>
  <si>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</si>
  <si>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</si>
  <si>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</si>
  <si>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</si>
  <si>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</si>
  <si>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</si>
  <si>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</si>
  <si>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</si>
  <si>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</si>
  <si>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</si>
  <si>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</si>
  <si>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</si>
  <si>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</si>
  <si>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</si>
  <si>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</si>
  <si>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</si>
  <si>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</si>
  <si>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</si>
  <si>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</si>
  <si>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</si>
  <si>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</si>
  <si>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</si>
  <si>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</si>
  <si>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</si>
  <si>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</si>
  <si>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</si>
  <si>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</si>
  <si>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</si>
  <si>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</si>
  <si>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</si>
  <si>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</si>
  <si>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</si>
  <si>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</si>
  <si>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</si>
  <si>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</si>
  <si>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</si>
  <si>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</si>
  <si>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</si>
  <si>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</si>
  <si>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</si>
  <si>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</si>
  <si>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</si>
  <si>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</si>
  <si>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</si>
  <si>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</si>
  <si>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</si>
  <si>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</si>
  <si>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</si>
  <si>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</si>
  <si>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</si>
  <si>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</si>
  <si>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</si>
  <si>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</si>
  <si>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</si>
  <si>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</si>
  <si>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</si>
  <si>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</si>
  <si>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</si>
  <si>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</si>
  <si>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</si>
  <si>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</si>
  <si>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</si>
  <si>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</si>
  <si>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</si>
  <si>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</si>
  <si>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</si>
  <si>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</si>
  <si>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ETA 90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</si>
  <si>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</si>
  <si>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</si>
  <si>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</si>
  <si>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</si>
  <si>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</si>
  <si>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</si>
  <si>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</si>
  <si>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</si>
  <si>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</si>
  <si>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</si>
  <si>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</si>
  <si>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</si>
  <si>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</si>
  <si>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</si>
  <si>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moved need 35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</si>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</sst>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26"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3" dataDxfId="22" headerRowBorderDxfId="20" tableBorderDxfId="21">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325.42931712963036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4.0243055555038154E-2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3.5902777781302575E-2</v>
      </c>
      <c r="H4" s="149">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45988.377743055556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45988.377743055556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45988.377743055556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45988.377743055556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45988.377743055556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45988.377743055556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45988.377743055556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45988.377743055556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45988.377743055556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45988.377743055556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45988.377743055556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45988.377743055556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45988.377743055556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45988.377743055556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45988.377743055556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45988.377743055556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45988.377743055556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45988.377743055556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45988.377743055556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45988.377743055556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45988.377743055556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45988.377743055556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45988.377743055556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45988.377743055556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45988.377743055556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45988.377743055556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45988.377743055556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45988.377743055556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45988.377743055556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45988.377743055556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45988.377743055556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45988.377743055556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45988.377743055556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45988.377743055556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45988.377743055556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45988.377743055556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45988.377743055556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45988.377743055556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45988.377743055556</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2420C644-A120-4BC8-9AC2-CDE5C51E6C30}"/>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163.37790509259503</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3.9903240740750334</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39111</v>
      </c>
      <c r="B5" s="18" t="str">
        <f>IFERROR(VLOOKUP(D5,DB!A:K,11,0),"")</f>
        <v>R2</v>
      </c>
      <c r="C5" s="18">
        <v>1</v>
      </c>
      <c r="D5" s="19" t="s">
        <v>11065</v>
      </c>
      <c r="E5" s="99" t="s">
        <v>39021</v>
      </c>
      <c r="F5" s="100">
        <v>45988.188958333332</v>
      </c>
      <c r="G5" s="101">
        <f ca="1">IFERROR(NOW()-F5,"-")</f>
        <v>0.18878472222422715</v>
      </c>
      <c r="H5" s="144">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5</v>
      </c>
      <c r="D6" s="18" t="s">
        <v>24720</v>
      </c>
      <c r="E6" s="99" t="s">
        <v>39104</v>
      </c>
      <c r="F6" s="100">
        <v>45988.346597222226</v>
      </c>
      <c r="G6" s="101">
        <f ca="1">IFERROR(NOW()-F6,"-")</f>
        <v>3.1145833330811001E-2</v>
      </c>
      <c r="H6" s="100">
        <v>45988.338935185187</v>
      </c>
      <c r="I6" s="18" t="str">
        <f>IFERROR(VLOOKUP(D6,DB!A:F,6,0),"")</f>
        <v>SCECO</v>
      </c>
      <c r="J6" s="18" t="str">
        <f>IFERROR(VLOOKUP(D6,DB!A:G,7,0),"")</f>
        <v>No BB Shifted+No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R2</v>
      </c>
      <c r="C7" s="18"/>
      <c r="D7" s="18" t="s">
        <v>21772</v>
      </c>
      <c r="E7" s="99"/>
      <c r="F7" s="100"/>
      <c r="G7" s="101">
        <f ca="1">IFERROR(NOW()-F7,"-")</f>
        <v>45988.377743055556</v>
      </c>
      <c r="H7" s="100"/>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45988.377743055556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45988.377743055556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45988.377743055556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45988.377743055556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45988.377743055556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45988.377743055556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45988.377743055556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45988.377743055556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45988.377743055556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45988.377743055556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45988.377743055556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45988.377743055556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45988.377743055556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45988.377743055556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45988.377743055556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45988.377743055556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45988.377743055556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45988.377743055556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45988.377743055556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45988.377743055556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45988.377743055556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45988.377743055556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45988.377743055556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45988.377743055556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45988.377743055556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45988.377743055556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45988.377743055556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45988.377743055556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45988.377743055556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45988.377743055556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45988.377743055556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45988.377743055556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45988.377743055556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45988.377743055556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45988.377743055556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45988.377743055556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45988.377743055556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45988.377743055556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45988.377743055556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45988.377743055556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45988.377743055556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45988.377743055556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45988.377743055556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45988.377743055556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45988.377743055556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45988.377743055556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45988.377743055556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45988.377743055556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45988.377743055556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45988.377743055556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45988.377743055556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45988.377743055556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45988.377743055556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45988.377743055556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45988.377743055556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45988.377743055556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45988.377743055556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45988.377743055556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45988.377743055556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45988.377743055556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45988.377743055556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45988.377743055556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45988.377743055556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45988.377743055556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45988.377743055556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45988.377743055556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45988.377743055556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45988.377743055556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45988.377743055556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45988.377743055556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45988.377743055556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45988.377743055556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45988.377743055556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45988.377743055556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45988.377743055556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45988.377743055556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45988.377743055556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45988.377743055556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45988.377743055556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45988.377743055556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45988.377743055556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45988.377743055556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45988.377743055556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45988.377743055556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45988.377743055556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45988.377743055556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45988.377743055556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45988.377743055556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45988.377743055556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45988.377743055556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45988.377743055556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45988.377743055556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45988.377743055556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45988.377743055556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45988.377743055556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45988.377743055556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45988.377743055556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45988.377743055556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45988.377743055556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45988.377743055556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45988.377743055556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45988.377743055556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45988.377743055556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45988.377743055556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45988.377743055556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45988.377743055556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45988.377743055556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45988.377743055556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45988.377743055556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45988.377743055556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45988.377743055556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45988.377743055556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45988.377743055556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45988.377743055556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45988.377743055556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45988.377743055556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45988.377743055556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45988.377743055556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45988.377743055556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45988.377743055556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45988.377743055556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45988.377743055556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45988.377743055556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45988.377743055556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45988.377743055556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45988.377743055556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45988.377743055556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45988.377743055556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45988.377743055556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45988.377743055556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45988.377743055556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45988.377743055556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45988.377743055556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45988.377743055556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45988.377743055556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45988.377743055556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45988.377743055556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45988.377743055556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45988.377743055556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45988.377743055556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45988.377743055556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45988.377743055556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45988.377743055556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45988.377743055556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45988.377743055556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45988.377743055556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45988.377743055556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45988.377743055556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45988.377743055556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45988.377743055556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45988.377743055556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45988.377743055556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45988.377743055556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45988.377743055556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45988.377743055556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45988.377743055556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45988.377743055556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45988.377743055556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45988.377743055556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45988.377743055556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45988.377743055556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45988.377743055556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45988.377743055556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45988.377743055556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45988.377743055556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45988.377743055556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45988.377743055556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45988.377743055556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45988.377743055556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45988.377743055556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45988.377743055556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45988.377743055556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45988.377743055556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45988.377743055556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45988.377743055556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45988.377743055556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45988.377743055556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45988.377743055556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45988.377743055556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45988.377743055556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45988.377743055556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45988.377743055556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45988.377743055556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45988.377743055556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45988.377743055556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45988.377743055556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45988.377743055556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45988.377743055556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45988.377743055556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45988.377743055556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45988.377743055556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45988.377743055556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45988.377743055556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45988.377743055556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45988.377743055556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45988.377743055556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45988.377743055556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45988.377743055556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45988.377743055556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45988.377743055556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45988.377743055556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45988.377743055556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45988.377743055556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45988.377743055556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45988.377743055556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45988.377743055556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45988.377743055556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45988.377743055556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45988.377743055556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45988.377743055556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45988.377743055556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45988.377743055556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45988.377743055556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45988.377743055556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45988.377743055556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45988.377743055556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45988.377743055556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45988.377743055556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45988.377743055556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45988.377743055556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45988.377743055556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45988.377743055556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45988.377743055556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45988.377743055556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45988.377743055556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45988.377743055556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45988.377743055556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45988.377743055556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45988.377743055556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45988.377743055556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45988.377743055556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45988.377743055556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45988.377743055556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45988.377743055556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45988.377743055556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45988.377743055556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45988.377743055556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45988.377743055556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45988.377743055556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45988.377743055556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45988.377743055556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45988.377743055556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45988.377743055556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45988.377743055556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45988.377743055556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45988.377743055556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45988.377743055556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45988.377743055556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45988.377743055556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45988.377743055556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45988.377743055556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45988.377743055556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45988.377743055556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45988.377743055556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45988.377743055556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45988.377743055556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45988.377743055556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45988.377743055556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45988.377743055556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45988.377743055556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45988.377743055556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45988.377743055556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45988.377743055556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45988.377743055556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45988.377743055556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45988.377743055556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45988.377743055556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45988.377743055556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45988.377743055556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45988.377743055556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45988.377743055556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45988.377743055556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45988.377743055556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45988.377743055556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45988.377743055556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45988.377743055556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45988.377743055556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45988.377743055556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45988.377743055556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45988.377743055556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45988.377743055556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45988.377743055556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45988.377743055556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45988.377743055556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45988.377743055556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45988.377743055556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45988.377743055556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45988.377743055556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45988.377743055556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45988.377743055556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45988.377743055556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45988.377743055556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45988.377743055556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45988.377743055556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45988.377743055556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45988.377743055556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45988.377743055556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45988.377743055556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45988.377743055556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45988.377743055556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45988.377743055556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45988.377743055556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45988.377743055556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45988.377743055556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45988.377743055556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45988.377743055556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45988.377743055556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45988.377743055556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45988.377743055556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45988.377743055556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45988.377743055556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45988.377743055556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45988.377743055556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45988.377743055556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45988.377743055556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45988.377743055556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45988.377743055556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45988.377743055556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45988.377743055556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45988.377743055556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45988.377743055556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45988.377743055556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45988.377743055556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45988.377743055556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45988.377743055556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45988.377743055556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45988.377743055556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45988.377743055556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45988.377743055556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45988.377743055556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45988.377743055556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45988.377743055556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45988.377743055556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45988.377743055556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45988.377743055556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45988.377743055556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45988.377743055556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45988.377743055556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45988.377743055556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45988.377743055556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45988.377743055556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45988.377743055556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45988.377743055556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45988.377743055556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45988.377743055556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45988.377743055556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45988.377743055556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45988.377743055556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45988.377743055556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45988.377743055556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45988.377743055556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45988.377743055556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45988.377743055556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45988.377743055556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45988.377743055556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45988.377743055556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45988.377743055556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45988.377743055556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45988.377743055556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45988.377743055556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45988.377743055556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45988.377743055556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45988.377743055556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45988.377743055556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45988.377743055556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45988.377743055556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45988.377743055556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45988.377743055556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45988.377743055556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45988.377743055556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45988.377743055556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45988.377743055556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45988.377743055556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45988.377743055556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45988.377743055556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45988.377743055556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45988.377743055556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45988.377743055556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45988.377743055556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45988.377743055556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45988.377743055556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45988.377743055556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45988.377743055556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45988.377743055556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45988.377743055556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45988.377743055556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45988.377743055556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45988.377743055556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45988.377743055556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45988.377743055556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45988.377743055556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45988.377743055556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45988.377743055556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45988.377743055556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45988.377743055556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45988.377743055556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45988.377743055556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45988.377743055556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45988.377743055556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45988.377743055556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45988.377743055556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45988.377743055556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45988.377743055556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45988.377743055556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45988.377743055556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45988.377743055556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45988.377743055556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45988.377743055556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45988.377743055556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45988.377743055556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45988.377743055556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45988.377743055556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45988.377743055556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45988.377743055556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45988.377743055556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45988.377743055556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45988.377743055556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45988.377743055556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45988.377743055556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45988.377743055556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45988.377743055556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45988.377743055556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45988.377743055556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45988.377743055556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45988.377743055556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45988.377743055556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45988.377743055556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45988.377743055556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45988.377743055556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45988.377743055556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45988.377743055556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45988.377743055556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45988.377743055556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45988.377743055556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45988.377743055556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45988.377743055556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45988.377743055556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45988.377743055556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45988.377743055556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45988.377743055556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45988.377743055556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45988.377743055556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45988.377743055556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45988.377743055556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45988.377743055556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45988.377743055556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45988.377743055556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45988.377743055556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45988.377743055556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45988.377743055556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45988.377743055556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45988.377743055556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45988.377743055556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45988.377743055556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45988.377743055556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45988.377743055556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45988.377743055556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45988.377743055556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45988.377743055556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45988.377743055556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45988.377743055556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45988.377743055556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45988.377743055556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45988.377743055556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45988.377743055556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45988.377743055556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45988.377743055556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45988.377743055556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45988.377743055556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45988.377743055556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45988.377743055556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45988.377743055556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45988.377743055556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45988.377743055556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45988.377743055556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45988.377743055556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45988.377743055556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45988.377743055556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45988.377743055556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45988.377743055556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45988.377743055556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45988.377743055556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45988.377743055556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45988.377743055556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45988.377743055556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45988.377743055556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45988.377743055556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45988.377743055556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45988.377743055556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45988.377743055556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45988.377743055556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45988.377743055556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45988.377743055556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45988.377743055556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45988.377743055556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45988.377743055556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45988.377743055556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45988.377743055556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45988.377743055556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45988.377743055556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45988.377743055556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45988.377743055556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45988.377743055556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45988.377743055556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45988.377743055556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45988.377743055556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45988.377743055556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45988.377743055556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45988.377743055556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45988.377743055556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45988.377743055556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45988.377743055556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45988.377743055556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45988.377743055556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45988.377743055556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45988.377743055556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45988.377743055556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45988.377743055556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45988.377743055556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45988.377743055556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45988.377743055556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45988.377743055556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45988.377743055556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45988.377743055556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45988.377743055556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45988.377743055556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45988.377743055556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45988.377743055556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45988.377743055556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45988.377743055556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45988.377743055556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45988.377743055556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45988.377743055556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45988.377743055556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45988.377743055556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45988.377743055556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45988.377743055556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45988.377743055556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45988.377743055556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45988.377743055556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45988.377743055556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45988.377743055556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45988.377743055556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45988.377743055556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45988.377743055556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45988.377743055556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45988.377743055556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45988.377743055556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45988.377743055556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45988.377743055556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45988.377743055556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45988.377743055556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45988.377743055556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45988.377743055556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45988.377743055556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45988.377743055556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45988.377743055556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45988.377743055556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45988.377743055556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45988.377743055556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45988.377743055556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45988.377743055556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45988.377743055556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45988.377743055556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45988.377743055556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45988.377743055556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45988.377743055556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45988.377743055556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45988.377743055556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45988.377743055556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45988.377743055556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45988.377743055556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45988.377743055556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45988.377743055556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45988.377743055556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45988.377743055556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45988.377743055556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45988.377743055556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45988.377743055556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45988.377743055556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45988.377743055556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45988.377743055556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45988.377743055556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45988.377743055556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45988.377743055556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45988.377743055556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45988.377743055556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45988.377743055556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45988.377743055556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45988.377743055556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45988.377743055556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45988.377743055556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45988.377743055556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45988.377743055556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45988.377743055556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45988.377743055556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45988.377743055556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45988.377743055556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45988.377743055556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45988.377743055556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45988.377743055556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45988.377743055556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45988.377743055556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45988.377743055556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45988.377743055556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45988.377743055556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45988.377743055556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45988.377743055556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45988.377743055556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45988.377743055556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45988.377743055556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45988.377743055556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45988.377743055556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45988.377743055556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45988.377743055556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45988.377743055556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45988.377743055556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45988.377743055556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45988.377743055556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45988.377743055556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45988.377743055556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45988.377743055556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45988.377743055556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45988.377743055556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45988.377743055556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45988.377743055556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45988.377743055556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45988.377743055556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45988.377743055556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45988.377743055556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45988.377743055556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45988.377743055556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45988.377743055556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45988.377743055556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45988.377743055556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45988.377743055556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45988.377743055556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45988.377743055556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45988.377743055556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45988.377743055556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45988.377743055556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45988.377743055556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45988.377743055556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45988.377743055556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45988.377743055556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45988.377743055556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45988.377743055556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45988.377743055556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45988.377743055556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45988.377743055556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45988.377743055556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45988.377743055556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45988.377743055556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45988.377743055556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45988.377743055556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45988.377743055556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45988.377743055556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45988.377743055556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45988.377743055556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45988.377743055556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45988.377743055556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45988.377743055556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45988.377743055556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45988.377743055556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45988.377743055556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45988.377743055556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45988.377743055556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45988.377743055556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45988.377743055556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45988.377743055556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45988.377743055556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45988.377743055556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45988.377743055556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45988.377743055556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45988.377743055556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45988.377743055556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45988.377743055556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45988.377743055556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45988.377743055556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45988.377743055556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45988.377743055556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45988.377743055556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45988.377743055556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45988.377743055556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45988.377743055556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45988.377743055556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45988.377743055556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45988.377743055556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45988.377743055556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45988.377743055556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45988.377743055556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45988.377743055556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45988.377743055556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45988.377743055556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45988.377743055556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45988.377743055556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45988.377743055556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45988.377743055556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45988.377743055556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45988.377743055556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45988.377743055556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45988.377743055556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45988.377743055556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45988.377743055556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45988.377743055556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45988.377743055556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45988.377743055556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45988.377743055556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45988.377743055556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45988.377743055556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45988.377743055556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45988.377743055556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45988.377743055556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45988.377743055556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45988.377743055556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45988.377743055556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45988.377743055556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45988.377743055556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45988.377743055556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45988.377743055556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45988.377743055556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45988.377743055556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45988.377743055556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45988.377743055556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45988.377743055556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45988.377743055556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45988.377743055556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45988.377743055556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45988.377743055556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45988.377743055556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45988.377743055556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45988.377743055556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45988.377743055556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45988.377743055556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45988.377743055556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45988.377743055556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45988.377743055556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45988.377743055556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45988.377743055556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45988.377743055556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45988.377743055556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45988.377743055556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45988.377743055556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45988.377743055556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45988.377743055556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45988.377743055556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45988.377743055556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45988.377743055556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45988.377743055556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45988.377743055556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45988.377743055556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45988.377743055556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45988.377743055556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45988.377743055556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45988.377743055556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45988.377743055556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45988.377743055556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45988.377743055556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45988.377743055556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45988.377743055556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45988.377743055556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45988.377743055556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45988.377743055556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45988.377743055556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45988.377743055556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45988.377743055556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45988.377743055556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45988.377743055556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45988.377743055556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45988.377743055556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45988.377743055556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45988.377743055556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45988.377743055556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45988.377743055556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45988.377743055556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45988.377743055556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45988.377743055556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45988.377743055556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45988.377743055556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45988.377743055556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45988.377743055556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45988.377743055556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45988.377743055556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45988.377743055556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45988.377743055556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45988.377743055556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45988.377743055556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45988.377743055556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45988.377743055556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45988.377743055556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45988.377743055556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45988.377743055556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45988.377743055556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45988.377743055556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45988.377743055556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45988.377743055556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45988.377743055556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45988.377743055556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45988.377743055556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45988.377743055556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45988.377743055556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45988.377743055556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45988.377743055556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45988.377743055556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45988.377743055556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45988.377743055556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45988.377743055556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45988.377743055556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45988.377743055556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45988.377743055556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45988.377743055556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45988.377743055556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45988.377743055556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45988.377743055556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45988.377743055556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45988.377743055556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45988.377743055556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45988.377743055556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45988.377743055556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45988.377743055556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45988.377743055556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45988.377743055556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45988.377743055556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45988.377743055556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45988.377743055556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45988.377743055556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45988.377743055556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45988.377743055556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45988.377743055556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45988.377743055556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45988.377743055556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45988.377743055556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45988.377743055556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45988.377743055556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45988.377743055556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45988.377743055556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45988.377743055556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45988.377743055556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45988.377743055556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45988.377743055556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45988.377743055556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45988.377743055556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45988.377743055556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45988.377743055556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45988.377743055556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45988.377743055556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45988.377743055556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45988.377743055556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45988.377743055556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45988.377743055556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45988.377743055556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45988.377743055556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45988.377743055556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45988.377743055556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45988.377743055556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45988.377743055556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45988.377743055556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45988.377743055556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45988.377743055556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45988.377743055556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45988.377743055556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45988.377743055556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45988.377743055556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45988.377743055556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45988.377743055556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45988.377743055556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45988.377743055556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45988.377743055556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45988.377743055556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45988.377743055556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45988.377743055556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45988.377743055556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45988.377743055556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45988.377743055556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45988.377743055556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45988.377743055556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45988.377743055556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45988.377743055556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45988.377743055556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45988.377743055556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45988.377743055556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45988.377743055556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45988.377743055556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45988.377743055556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45988.377743055556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45988.377743055556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45988.377743055556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45988.377743055556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45988.377743055556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45988.377743055556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45988.377743055556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45988.377743055556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45988.377743055556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45988.377743055556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45988.377743055556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45988.377743055556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45988.377743055556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45988.377743055556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45988.377743055556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45988.377743055556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45988.377743055556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45988.377743055556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45988.377743055556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45988.377743055556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45988.377743055556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45988.377743055556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45988.377743055556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45988.377743055556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45988.377743055556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45988.377743055556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45988.377743055556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45988.377743055556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45988.377743055556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45988.377743055556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45988.377743055556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45988.377743055556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45988.377743055556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45988.377743055556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45988.377743055556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45988.377743055556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45988.377743055556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45988.377743055556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45988.377743055556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45988.377743055556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45988.377743055556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45988.377743055556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45988.377743055556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45988.377743055556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45988.377743055556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45988.377743055556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45988.377743055556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45988.377743055556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45988.377743055556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45988.377743055556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45988.377743055556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45988.377743055556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45988.377743055556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45988.377743055556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45988.377743055556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45988.377743055556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45988.377743055556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45988.377743055556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45988.377743055556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45988.377743055556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45988.377743055556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45988.377743055556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45988.377743055556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45988.377743055556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45988.377743055556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45988.377743055556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45988.377743055556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45988.377743055556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45988.377743055556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45988.377743055556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45988.377743055556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45988.377743055556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45988.377743055556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45988.377743055556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45988.377743055556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45988.377743055556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45988.377743055556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45988.377743055556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45988.377743055556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45988.377743055556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45988.377743055556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45988.377743055556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45988.377743055556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45988.377743055556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45988.377743055556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45988.377743055556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45988.377743055556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45988.377743055556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45988.377743055556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45988.377743055556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45988.377743055556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45988.377743055556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45988.377743055556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45988.377743055556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45988.377743055556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45988.377743055556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45988.377743055556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45988.377743055556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45988.377743055556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45988.377743055556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45988.377743055556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45988.377743055556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45988.377743055556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45988.377743055556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45988.377743055556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45988.377743055556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45988.377743055556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45988.377743055556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45988.377743055556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45988.377743055556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45988.377743055556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45988.377743055556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45988.377743055556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45988.377743055556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45988.377743055556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45988.377743055556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45988.377743055556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45988.377743055556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45988.377743055556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45988.377743055556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45988.377743055556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45988.377743055556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45988.377743055556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45988.377743055556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45988.377743055556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45988.377743055556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45988.377743055556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45988.377743055556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45988.377743055556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45988.377743055556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45988.377743055556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45988.377743055556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45988.377743055556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45988.377743055556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45988.377743055556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45988.377743055556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45988.377743055556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45988.377743055556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45988.377743055556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45988.377743055556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45988.377743055556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45988.377743055556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45988.377743055556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45988.377743055556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45988.377743055556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45988.377743055556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45988.377743055556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45988.377743055556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45988.377743055556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45988.377743055556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45988.377743055556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45988.377743055556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45988.377743055556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45988.377743055556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45988.377743055556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45988.377743055556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45988.377743055556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45988.377743055556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45988.377743055556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45988.377743055556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45988.377743055556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45988.377743055556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284.8970254629603</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tr">
        <f>IFERROR(VLOOKUP(D3,DB!A:K,11,0),"")</f>
        <v>R4</v>
      </c>
      <c r="C3" s="90">
        <v>1</v>
      </c>
      <c r="D3" s="88" t="s">
        <v>37030</v>
      </c>
      <c r="E3" s="91" t="s">
        <v>39021</v>
      </c>
      <c r="F3" s="92">
        <v>45988.369444444441</v>
      </c>
      <c r="G3" s="93">
        <f t="shared" ref="G3:G25" ca="1" si="0">IFERROR(NOW()-F3,"")</f>
        <v>8.298611115606036E-3</v>
      </c>
      <c r="H3" s="92">
        <v>45988.351921296293</v>
      </c>
      <c r="I3" s="92" t="str">
        <f>IFERROR(VLOOKUP(D3,DB!A:F,6,0),"")</f>
        <v>SCECO</v>
      </c>
      <c r="J3" s="92" t="str">
        <f>IFERROR(VLOOKUP(D3,DB!A:G,7,0),"")</f>
        <v>Dead</v>
      </c>
      <c r="K3" s="94" t="s">
        <v>39118</v>
      </c>
      <c r="L3" s="88" t="str">
        <f>IFERROR(VLOOKUP(D3,DB!A:I,9,0),"")</f>
        <v>Latis</v>
      </c>
    </row>
    <row r="4" spans="1:16" ht="15" customHeight="1">
      <c r="A4" s="110" t="s">
        <v>39119</v>
      </c>
      <c r="B4" s="110" t="str">
        <f>IFERROR(VLOOKUP(D4,DB!A:K,11,0),"")</f>
        <v>R4</v>
      </c>
      <c r="C4" s="90">
        <v>1</v>
      </c>
      <c r="D4" s="88" t="s">
        <v>36935</v>
      </c>
      <c r="E4" s="91" t="s">
        <v>39021</v>
      </c>
      <c r="F4" s="92"/>
      <c r="G4" s="93">
        <f t="shared" ca="1" si="0"/>
        <v>45988.377743055556</v>
      </c>
      <c r="H4" s="92">
        <v>45988.351921296293</v>
      </c>
      <c r="I4" s="92" t="str">
        <f>IFERROR(VLOOKUP(D4,DB!A:F,6,0),"")</f>
        <v>SCECO</v>
      </c>
      <c r="J4" s="92" t="str">
        <f>IFERROR(VLOOKUP(D4,DB!A:G,7,0),"")</f>
        <v>Dead</v>
      </c>
      <c r="K4" s="94" t="s">
        <v>39118</v>
      </c>
      <c r="L4" s="88" t="str">
        <f>IFERROR(VLOOKUP(D4,DB!A:I,9,0),"")</f>
        <v>Latis</v>
      </c>
    </row>
    <row r="5" spans="1:16" ht="15" customHeight="1">
      <c r="A5" s="110"/>
      <c r="B5" s="110" t="str">
        <f>IFERROR(VLOOKUP(D5,DB!A:K,11,0),"")</f>
        <v/>
      </c>
      <c r="C5" s="90"/>
      <c r="D5" s="88"/>
      <c r="E5" s="91"/>
      <c r="F5" s="92"/>
      <c r="G5" s="93">
        <f t="shared" ca="1" si="0"/>
        <v>45988.377743055556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45988.377743055556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45988.377743055556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45988.377743055556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45988.377743055556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45988.377743055556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45988.377743055556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45988.377743055556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45988.377743055556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45988.377743055556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45988.377743055556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45988.377743055556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45988.377743055556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45988.377743055556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45988.377743055556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45988.377743055556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45988.377743055556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45988.377743055556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45988.377743055556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45988.377743055556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45988.377743055556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45988.377743055556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45988.377743055556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45988.377743055556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45988.377743055556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45988.377743055556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45988.377743055556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45988.377743055556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45988.377743055556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45988.377743055556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45988.377743055556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45988.377743055556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45988.377743055556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45988.377743055556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45988.377743055556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45988.377743055556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45988.377743055556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45988.377743055556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45988.377743055556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45988.377743055556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45988.377743055556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45988.377743055556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45988.377743055556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45988.377743055556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45988.377743055556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45988.377743055556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45988.377743055556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45988.377743055556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45988.377743055556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45988.377743055556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45988.377743055556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45988.377743055556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45988.377743055556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45988.377743055556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45988.377743055556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45988.377743055556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45988.377743055556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45988.377743055556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45988.377743055556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45988.377743055556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45988.377743055556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45988.377743055556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45988.377743055556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45988.377743055556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45988.377743055556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45988.377743055556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45988.377743055556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45988.377743055556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45988.377743055556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45988.377743055556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45988.377743055556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45988.377743055556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45988.377743055556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45988.377743055556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45988.377743055556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45988.377743055556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45988.377743055556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45988.377743055556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45988.377743055556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45988.377743055556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45988.377743055556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45988.377743055556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45988.377743055556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45988.377743055556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45988.377743055556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45988.377743055556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45988.377743055556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45988.377743055556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45988.377743055556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45988.377743055556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45988.377743055556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45988.377743055556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45988.377743055556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45988.377743055556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45988.377743055556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45988.377743055556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45988.377743055556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45988.377743055556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45988.377743055556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45988.377743055556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45988.377743055556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45988.377743055556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45988.377743055556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45988.377743055556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45988.377743055556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45988.377743055556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45988.377743055556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45988.377743055556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45988.377743055556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45988.377743055556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45988.377743055556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45988.377743055556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45988.377743055556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45988.377743055556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45988.377743055556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45988.377743055556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45988.377743055556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45988.377743055556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45988.377743055556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45988.377743055556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45988.377743055556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45988.377743055556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45988.377743055556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45988.377743055556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45988.377743055556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45988.377743055556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45988.377743055556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45988.377743055556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45988.377743055556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45988.377743055556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45988.377743055556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45988.377743055556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45988.377743055556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45988.377743055556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45988.377743055556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45988.377743055556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45988.377743055556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45988.377743055556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45988.377743055556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45988.377743055556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45988.377743055556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45988.377743055556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45988.377743055556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45988.377743055556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45988.377743055556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45988.377743055556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45988.377743055556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45988.377743055556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45988.377743055556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45988.377743055556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45988.377743055556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45988.377743055556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45988.377743055556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45988.377743055556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45988.377743055556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45988.377743055556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45988.377743055556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45988.377743055556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45988.377743055556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45988.377743055556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45988.377743055556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45988.377743055556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45988.377743055556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45988.377743055556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45988.377743055556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45988.377743055556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45988.377743055556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45988.377743055556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45988.377743055556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45988.377743055556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45988.377743055556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45988.377743055556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45988.377743055556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45988.377743055556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45988.377743055556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45988.377743055556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45988.377743055556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45988.377743055556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45988.377743055556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45988.377743055556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45988.377743055556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45988.377743055556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45988.377743055556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45988.377743055556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45988.377743055556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45988.377743055556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45988.377743055556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45988.377743055556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45988.377743055556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45988.377743055556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45988.377743055556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45988.377743055556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45988.377743055556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45988.377743055556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45988.377743055556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45988.377743055556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45988.377743055556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45988.377743055556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45988.377743055556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45988.377743055556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45988.377743055556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45988.377743055556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45988.377743055556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45988.377743055556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45988.377743055556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45988.377743055556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45988.377743055556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45988.377743055556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45988.377743055556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45988.377743055556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45988.377743055556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45988.377743055556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45988.377743055556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45988.377743055556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45988.377743055556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45988.377743055556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45988.377743055556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45988.377743055556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45988.377743055556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45988.377743055556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45988.377743055556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45988.377743055556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45988.377743055556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45988.377743055556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45988.377743055556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45988.377743055556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45988.377743055556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45988.377743055556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45988.377743055556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45988.377743055556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45988.377743055556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45988.377743055556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45988.377743055556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45988.377743055556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45988.377743055556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45988.377743055556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45988.377743055556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45988.377743055556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45988.377743055556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45988.377743055556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45988.377743055556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45988.377743055556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45988.377743055556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45988.377743055556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45988.377743055556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45988.377743055556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45988.377743055556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45988.377743055556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45988.377743055556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45988.377743055556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45988.377743055556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45988.377743055556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45988.377743055556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45988.377743055556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45988.377743055556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45988.377743055556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45988.377743055556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45988.377743055556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45988.377743055556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45988.377743055556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45988.377743055556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45988.377743055556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45988.377743055556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45988.377743055556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45988.377743055556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45988.377743055556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45988.377743055556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45988.377743055556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45988.377743055556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45988.377743055556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45988.377743055556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45988.377743055556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45988.377743055556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45988.377743055556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45988.377743055556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45988.377743055556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45988.377743055556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45988.377743055556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45988.377743055556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45988.377743055556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45988.377743055556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45988.377743055556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45988.377743055556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45988.377743055556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45988.377743055556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45988.377743055556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45988.377743055556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45988.377743055556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45988.377743055556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45988.377743055556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45988.377743055556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45988.377743055556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45988.377743055556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45988.377743055556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45988.377743055556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45988.377743055556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45988.377743055556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45988.377743055556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45988.377743055556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45988.377743055556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45988.377743055556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45988.377743055556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45988.377743055556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45988.377743055556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45988.377743055556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45988.377743055556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45988.377743055556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45988.377743055556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45988.377743055556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45988.377743055556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45988.377743055556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45988.377743055556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45988.377743055556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45988.377743055556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45988.377743055556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45988.377743055556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45988.377743055556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45988.377743055556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45988.377743055556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45988.377743055556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45988.377743055556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45988.377743055556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45988.377743055556</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96.545682870368182</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39104</v>
      </c>
      <c r="F3" s="38">
        <v>45926.188877314817</v>
      </c>
      <c r="G3" s="105">
        <f t="shared" ref="G3" ca="1" si="0">IFERROR(NOW()-F3,"")</f>
        <v>62.188865740739857</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39104</v>
      </c>
      <c r="F4" s="107">
        <v>45948.661111111112</v>
      </c>
      <c r="G4" s="108">
        <f t="shared" ref="G4" ca="1" si="1">IFERROR(NOW()-F4,"")</f>
        <v>39.716631944444089</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7.0044444444429246</v>
      </c>
      <c r="H5" s="119">
        <v>45981.360798611109</v>
      </c>
      <c r="I5" s="106" t="str">
        <f>IFERROR(VLOOKUP(D5,DB!A:F,6,0),"")</f>
        <v>SCECO</v>
      </c>
      <c r="J5" s="106" t="str">
        <f>IFERROR(VLOOKUP(D5,DB!A:G,7,0),"")</f>
        <v>Dead</v>
      </c>
      <c r="K5" s="106" t="s">
        <v>39127</v>
      </c>
      <c r="L5" s="106" t="str">
        <f>IFERROR(VLOOKUP(D5,DB!A:I,9,0),"")</f>
        <v>Latis</v>
      </c>
    </row>
    <row r="6" spans="1:13" s="39" customFormat="1">
      <c r="A6" s="37" t="s">
        <v>39128</v>
      </c>
      <c r="B6" s="37" t="str">
        <f>IFERROR(VLOOKUP(D6,DB!A:K,11,0),"")</f>
        <v>R5</v>
      </c>
      <c r="C6" s="37">
        <v>1</v>
      </c>
      <c r="D6" s="37" t="s">
        <v>35154</v>
      </c>
      <c r="E6" s="37" t="s">
        <v>39021</v>
      </c>
      <c r="F6" s="148">
        <v>45988.370937500003</v>
      </c>
      <c r="G6" s="108">
        <f ca="1">IFERROR(NOW()-F6,"")</f>
        <v>6.805555553000886E-3</v>
      </c>
      <c r="H6" s="38">
        <v>45988.360231481478</v>
      </c>
      <c r="I6" s="37" t="str">
        <f>IFERROR(VLOOKUP(D6,DB!A:F,6,0),"")</f>
        <v>Generator-SG</v>
      </c>
      <c r="J6" s="37" t="str">
        <f>IFERROR(VLOOKUP(D6,DB!A:G,7,0),"")</f>
        <v>Dead</v>
      </c>
      <c r="K6" s="37" t="s">
        <v>39129</v>
      </c>
      <c r="L6" s="37" t="str">
        <f>IFERROR(VLOOKUP(D6,DB!A:I,9,0),"")</f>
        <v>Latis</v>
      </c>
    </row>
    <row r="7" spans="1:13" s="39" customFormat="1">
      <c r="A7" s="37"/>
      <c r="B7" s="37" t="str">
        <f>IFERROR(VLOOKUP(D7,DB!A:K,11,0),"")</f>
        <v/>
      </c>
      <c r="C7" s="37"/>
      <c r="D7" s="37"/>
      <c r="E7" s="37"/>
      <c r="F7" s="38"/>
      <c r="G7" s="108">
        <f t="shared" ref="G7:G37" ca="1" si="2">IFERROR(NOW()-F7,"")</f>
        <v>45988.377743055556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45988.377743055556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45988.377743055556</v>
      </c>
      <c r="H9" s="38"/>
      <c r="I9" s="37" t="str">
        <f>IFERROR(VLOOKUP(D9,DB!A:F,6,0),"")</f>
        <v/>
      </c>
      <c r="J9" s="37" t="str">
        <f>IFERROR(VLOOKUP(D9,DB!A:G,7,0),"")</f>
        <v/>
      </c>
      <c r="K9" s="37"/>
      <c r="L9" s="37" t="str">
        <f>IFERROR(VLOOKUP(D9,DB!A:I,9,0),"")</f>
        <v/>
      </c>
    </row>
    <row r="10" spans="1:13" s="39" customFormat="1" ht="15.75">
      <c r="A10" s="37"/>
      <c r="B10" s="37" t="str">
        <f>IFERROR(VLOOKUP(D10,DB!A:K,11,0),"")</f>
        <v/>
      </c>
      <c r="C10" s="37"/>
      <c r="D10" s="147"/>
      <c r="E10" s="37"/>
      <c r="F10" s="38"/>
      <c r="G10" s="146">
        <f t="shared" ca="1" si="2"/>
        <v>45988.377743055556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c r="E11" s="37"/>
      <c r="F11" s="38"/>
      <c r="G11" s="146">
        <f t="shared" ca="1" si="2"/>
        <v>45988.377743055556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6">
        <f t="shared" ca="1" si="2"/>
        <v>45988.377743055556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6">
        <f t="shared" ca="1" si="2"/>
        <v>45988.377743055556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6">
        <f t="shared" ca="1" si="2"/>
        <v>45988.377743055556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6">
        <f t="shared" ca="1" si="2"/>
        <v>45988.377743055556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6">
        <f t="shared" ca="1" si="2"/>
        <v>45988.377743055556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6">
        <f t="shared" ca="1" si="2"/>
        <v>45988.377743055556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6">
        <f t="shared" ca="1" si="2"/>
        <v>45988.377743055556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6">
        <f t="shared" ca="1" si="2"/>
        <v>45988.377743055556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6">
        <f t="shared" ca="1" si="2"/>
        <v>45988.377743055556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6">
        <f t="shared" ca="1" si="2"/>
        <v>45988.377743055556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6">
        <f t="shared" ca="1" si="2"/>
        <v>45988.377743055556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6">
        <f t="shared" ca="1" si="2"/>
        <v>45988.377743055556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6">
        <f t="shared" ca="1" si="2"/>
        <v>45988.377743055556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6">
        <f t="shared" ca="1" si="2"/>
        <v>45988.377743055556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6">
        <f t="shared" ca="1" si="2"/>
        <v>45988.377743055556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6">
        <f t="shared" ca="1" si="2"/>
        <v>45988.377743055556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6">
        <f t="shared" ca="1" si="2"/>
        <v>45988.377743055556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6">
        <f t="shared" ca="1" si="2"/>
        <v>45988.377743055556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6">
        <f t="shared" ca="1" si="2"/>
        <v>45988.377743055556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6">
        <f t="shared" ca="1" si="2"/>
        <v>45988.377743055556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6">
        <f t="shared" ca="1" si="2"/>
        <v>45988.377743055556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6">
        <f t="shared" ca="1" si="2"/>
        <v>45988.377743055556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6">
        <f t="shared" ca="1" si="2"/>
        <v>45988.377743055556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6">
        <f t="shared" ca="1" si="2"/>
        <v>45988.377743055556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6">
        <f t="shared" ca="1" si="2"/>
        <v>45988.377743055556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6">
        <f t="shared" ca="1" si="2"/>
        <v>45988.377743055556</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45988.377743055556</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45988.377743055556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45988.377743055556</v>
      </c>
      <c r="H4" s="126"/>
      <c r="I4" s="124" t="str">
        <f>IFERROR(VLOOKUP(D4,DB!A:F,6,0),"")</f>
        <v/>
      </c>
      <c r="J4" s="124" t="str">
        <f>IFERROR(VLOOKUP(D4,DB!A:G,7,0),"")</f>
        <v/>
      </c>
      <c r="K4" s="127" t="s">
        <v>39130</v>
      </c>
      <c r="L4" s="128" t="str">
        <f>IFERROR(VLOOKUP(D4,DB!A:I,9,0),"")</f>
        <v/>
      </c>
    </row>
    <row r="5" spans="1:16382" ht="31.5" customHeight="1">
      <c r="A5" s="123"/>
      <c r="B5" s="124" t="str">
        <f>IFERROR(VLOOKUP(D5,DB!A:K,11,0),"")</f>
        <v/>
      </c>
      <c r="C5" s="125"/>
      <c r="D5" s="124"/>
      <c r="E5" s="106"/>
      <c r="F5" s="126"/>
      <c r="G5" s="72">
        <f ca="1">IFERROR(NOW()-F5,"-")</f>
        <v>45988.377743055556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45988.377743055556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45988.377743055556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45988.377743055556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45988.377743055556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45988.377743055556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45988.377743055556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45988.377743055556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45988.377743055556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45988.377743055556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45988.377743055556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45988.377743055556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45988.377743055556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45988.377743055556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45988.377743055556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45988.377743055556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45988.377743055556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45988.377743055556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45988.377743055556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45988.377743055556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45988.377743055556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45988.377743055556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45988.377743055556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45988.377743055556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45988.377743055556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45988.377743055556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45988.377743055556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45988.377743055556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45988.377743055556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45988.377743055556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45988.377743055556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45988.377743055556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45988.377743055556</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2025-11-27T06:05:59Z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