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71" documentId="120_S{2AC9BD13-BADA-5192-A53E-5A8FF88502F6}" xr6:coauthVersionLast="47" xr6:coauthVersionMax="47" xr10:uidLastSave="{078598A5-899A-4753-A3EE-BF0C6FBD517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<sst xmlns="http://schemas.openxmlformats.org/spreadsheetml/2006/main" count="180285" uniqueCount="39126">
  <si>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</si>
  <si>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</si>
  <si>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</si>
  <si>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</si>
  <si>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</si>
  <si>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</si>
  <si>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</si>
  <si>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</si>
  <si>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</si>
  <si>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</si>
  <si>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</si>
  <si>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</si>
  <si>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</si>
  <si>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</si>
  <si>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</si>
  <si>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</si>
  <si>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</si>
  <si>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</si>
  <si>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</si>
  <si>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</si>
  <si>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</si>
  <si>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</si>
  <si>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</si>
  <si>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</si>
  <si>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</si>
  <si>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</si>
  <si>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</si>
  <si>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</si>
  <si>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</si>
  <si>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</si>
  <si>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</si>
  <si>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</si>
  <si>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</si>
  <si>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</si>
  <si>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</si>
  <si>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</si>
  <si>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</si>
  <si>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</si>
  <si>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</si>
  <si>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</si>
  <si>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</si>
  <si>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</si>
  <si>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</si>
  <si>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</si>
  <si>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</si>
  <si>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</si>
  <si>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</si>
  <si>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</si>
  <si>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</si>
  <si>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</si>
  <si>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</si>
  <si>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</si>
  <si>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</si>
  <si>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</si>
  <si>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</si>
  <si>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</si>
  <si>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</si>
  <si>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</si>
  <si>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</si>
  <si>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</si>
  <si>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</si>
  <si>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</si>
  <si>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</si>
  <si>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</si>
  <si>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</si>
  <si>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</si>
  <si>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</si>
  <si>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</si>
  <si>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</si>
  <si>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</si>
  <si>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</si>
  <si>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</si>
  <si>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</si>
  <si>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</si>
  <si>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</si>
  <si>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</si>
  <si>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</si>
  <si>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</si>
  <si>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</si>
  <si>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</si>
  <si>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</si>
  <si>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</si>
  <si>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</si>
  <si>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</si>
  <si>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</si>
  <si>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</si>
  <si>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</si>
  <si>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</si>
  <si>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</si>
  <si>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</si>
  <si>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</si>
  <si>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</si>
  <si>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</si>
  <si>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</si>
  <si>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</si>
  <si>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</si>
  <si>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</si>
  <si>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</si>
  <si>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</si>
  <si>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</si>
  <si>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</si>
  <si>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</si>
  <si>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</si>
  <si>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</si>
  <si>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</si>
  <si>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</si>
  <si>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</si>
  <si>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</si>
  <si>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</si>
  <si>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</si>
  <si>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</si>
  <si>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</si>
  <si>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</si>
  <si>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</si>
  <si>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</si>
  <si>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</si>
  <si>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</si>
  <si>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</si>
  <si>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</si>
  <si>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</si>
  <si>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</si>
  <si>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</si>
  <si>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</si>
  <si>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</si>
  <si>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</si>
  <si>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</si>
  <si>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</si>
  <si>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</si>
  <si>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</si>
  <si>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</si>
  <si>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</si>
  <si>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</si>
  <si>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</si>
  <si>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</si>
  <si>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</si>
  <si>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</si>
  <si>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</si>
  <si>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</si>
  <si>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</si>
  <si>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</si>
  <si>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</si>
  <si>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</si>
  <si>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</si>
  <si>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</si>
  <si>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</si>
  <si>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</si>
  <si>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</si>
  <si>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</si>
  <si>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</si>
  <si>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</si>
  <si>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</si>
  <si>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</si>
  <si>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</si>
  <si>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</si>
  <si>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</si>
  <si>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</si>
  <si>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</si>
  <si>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</si>
  <si>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</si>
  <si>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</si>
  <si>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</si>
  <si>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</si>
  <si>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</si>
  <si>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</si>
  <si>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</si>
  <si>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</si>
  <si>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</si>
  <si>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</si>
  <si>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</si>
  <si>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</si>
  <si>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</si>
  <si>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</si>
  <si>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</si>
  <si>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</si>
  <si>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</si>
  <si>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</si>
  <si>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</si>
  <si>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</si>
  <si>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</si>
  <si>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</si>
  <si>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</si>
  <si>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</si>
  <si>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</si>
  <si>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</si>
  <si>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</si>
  <si>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</si>
  <si>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</si>
  <si>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</si>
  <si>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</si>
  <si>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</si>
  <si>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</si>
  <si>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</si>
  <si>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</si>
  <si>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</si>
  <si>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</si>
  <si>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</si>
  <si>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</si>
  <si>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</si>
  <si>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</si>
  <si>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</si>
  <si>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</si>
  <si>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</si>
  <si>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</si>
  <si>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</si>
  <si>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</si>
  <si>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</si>
  <si>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</si>
  <si>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</si>
  <si>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</si>
  <si>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</si>
  <si>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</si>
  <si>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</si>
  <si>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</si>
  <si>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</si>
  <si>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</si>
  <si>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</si>
  <si>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</si>
  <si>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</si>
  <si>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</si>
  <si>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</si>
  <si>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</si>
  <si>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</si>
  <si>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</si>
  <si>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</si>
  <si>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</si>
  <si>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</si>
  <si>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</si>
  <si>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</si>
  <si>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</si>
  <si>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</si>
  <si>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</si>
  <si>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</si>
  <si>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</si>
  <si>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</si>
  <si>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</si>
  <si>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</si>
  <si>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</si>
  <si>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</si>
  <si>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</si>
  <si>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</si>
  <si>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</si>
  <si>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</si>
  <si>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</si>
  <si>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</si>
  <si>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</si>
  <si>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</si>
  <si>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</si>
  <si>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</si>
  <si>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</si>
  <si>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</si>
  <si>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</si>
  <si>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</si>
  <si>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</si>
  <si>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</si>
  <si>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</si>
  <si>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</si>
  <si>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</si>
  <si>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</si>
  <si>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</si>
  <si>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</si>
  <si>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</si>
  <si>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</si>
  <si>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</si>
  <si>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</si>
  <si>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</si>
  <si>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</si>
  <si>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</si>
  <si>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</si>
  <si>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</si>
  <si>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</si>
  <si>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</si>
  <si>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</si>
  <si>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</si>
  <si>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</si>
  <si>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</si>
  <si>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</si>
  <si>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</si>
  <si>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</si>
  <si>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</si>
  <si>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</si>
  <si>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</si>
  <si>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</si>
  <si>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</si>
  <si>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</si>
  <si>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</si>
  <si>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</si>
  <si>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</si>
  <si>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</si>
  <si>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</si>
  <si>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</si>
  <si>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</si>
  <si>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</si>
  <si>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</si>
  <si>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</si>
  <si>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</si>
  <si>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</si>
  <si>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</si>
  <si>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</si>
  <si>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</si>
  <si>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</si>
  <si>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</si>
  <si>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</si>
  <si>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</si>
  <si>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</si>
  <si>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</si>
  <si>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</si>
  <si>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</si>
  <si>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</si>
  <si>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</si>
  <si>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</si>
  <si>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</si>
  <si>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</si>
  <si>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</si>
  <si>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</si>
  <si>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</si>
  <si>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</si>
  <si>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</si>
  <si>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</si>
  <si>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</si>
  <si>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</si>
  <si>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</si>
  <si>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</si>
  <si>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</si>
  <si>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</si>
  <si>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</si>
  <si>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</si>
  <si>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</si>
  <si>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</si>
  <si>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</si>
  <si>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</si>
  <si>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</si>
  <si>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</si>
  <si>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</si>
  <si>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</si>
  <si>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</si>
  <si>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</si>
  <si>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</si>
  <si>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</si>
  <si>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</si>
  <si>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</si>
  <si>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</si>
  <si>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</si>
  <si>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</si>
  <si>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</si>
  <si>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</si>
  <si>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</si>
  <si>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</si>
  <si>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</si>
  <si>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</si>
  <si>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</si>
  <si>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</si>
  <si>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</si>
  <si>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</si>
  <si>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</si>
  <si>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</si>
  <si>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</si>
  <si>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</si>
  <si>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</si>
  <si>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</si>
  <si>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</si>
  <si>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</si>
  <si>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</si>
  <si>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</si>
  <si>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</si>
  <si>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</si>
  <si>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</si>
  <si>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</si>
  <si>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</si>
  <si>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</si>
  <si>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</si>
  <si>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</si>
  <si>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</si>
  <si>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</si>
  <si>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</si>
  <si>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</si>
  <si>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</si>
  <si>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</si>
  <si>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</si>
  <si>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</si>
  <si>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</si>
  <si>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</si>
  <si>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</si>
  <si>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</si>
  <si>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</si>
  <si>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</si>
  <si>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</si>
  <si>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</si>
  <si>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</si>
  <si>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</si>
  <si>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</si>
  <si>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</si>
  <si>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</si>
  <si>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</si>
  <si>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</si>
  <si>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</si>
  <si>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</si>
  <si>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</si>
  <si>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</si>
  <si>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</si>
  <si>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</si>
  <si>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</si>
  <si>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</si>
  <si>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</si>
  <si>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</si>
  <si>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</si>
  <si>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</si>
  <si>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</si>
  <si>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</si>
  <si>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</si>
  <si>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</si>
  <si>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</si>
  <si>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</si>
  <si>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</si>
  <si>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</si>
  <si>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</si>
  <si>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</si>
  <si>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</si>
  <si>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</si>
  <si>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</si>
  <si>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</si>
  <si>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</si>
  <si>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</si>
  <si>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</si>
  <si>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</si>
  <si>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</si>
  <si>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</si>
  <si>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</si>
  <si>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</si>
  <si>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</si>
  <si>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</si>
  <si>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</si>
  <si>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</si>
  <si>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</si>
  <si>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</si>
  <si>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</si>
  <si>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</si>
  <si>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</si>
  <si>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</si>
  <si>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</si>
  <si>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</si>
  <si>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</si>
  <si>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</si>
  <si>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</si>
  <si>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</si>
  <si>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</si>
  <si>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</si>
  <si>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</si>
  <si>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</si>
  <si>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</si>
  <si>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</si>
  <si>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</si>
  <si>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</si>
  <si>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</si>
  <si>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</si>
  <si>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</si>
  <si>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</si>
  <si>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</si>
  <si>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</si>
  <si>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</si>
  <si>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</si>
  <si>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</si>
  <si>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</si>
  <si>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</si>
  <si>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</si>
  <si>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</si>
  <si>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</si>
  <si>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</si>
  <si>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</si>
  <si>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</si>
  <si>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</si>
  <si>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</si>
  <si>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</si>
  <si>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</si>
  <si>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</si>
  <si>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</si>
  <si>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</si>
  <si>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</si>
  <si>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</si>
  <si>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</si>
  <si>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</si>
  <si>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</si>
  <si>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</si>
  <si>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</si>
  <si>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</si>
  <si>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</si>
  <si>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</si>
  <si>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</si>
  <si>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</si>
  <si>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</si>
  <si>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</si>
  <si>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</si>
  <si>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</si>
  <si>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</si>
  <si>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</si>
  <si>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</si>
  <si>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</si>
  <si>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</si>
  <si>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</si>
  <si>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</si>
  <si>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</si>
  <si>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</si>
  <si>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</si>
  <si>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</si>
  <si>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</si>
  <si>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</si>
  <si>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</si>
  <si>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</si>
  <si>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</si>
  <si>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</si>
  <si>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</si>
  <si>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</si>
  <si>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</si>
  <si>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</si>
  <si>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</si>
  <si>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</si>
  <si>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</si>
  <si>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</si>
  <si>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</si>
  <si>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</si>
  <si>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</si>
  <si>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</si>
  <si>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</si>
  <si>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</si>
  <si>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</si>
  <si>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</si>
  <si>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</si>
  <si>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</si>
  <si>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</si>
  <si>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</si>
  <si>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</si>
  <si>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</si>
  <si>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</si>
  <si>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</si>
  <si>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</si>
  <si>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</si>
  <si>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</si>
  <si>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</si>
  <si>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</si>
  <si>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</si>
  <si>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</si>
  <si>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</si>
  <si>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</si>
  <si>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</si>
  <si>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</si>
  <si>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</si>
  <si>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</si>
  <si>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</si>
  <si>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</si>
  <si>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</si>
  <si>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</si>
  <si>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</si>
  <si>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</si>
  <si>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</si>
  <si>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</si>
  <si>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</si>
  <si>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</si>
  <si>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</si>
  <si>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</si>
  <si>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</si>
  <si>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</si>
  <si>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</si>
  <si>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</si>
  <si>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</si>
  <si>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</si>
  <si>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</si>
  <si>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</si>
  <si>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</si>
  <si>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</si>
  <si>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</si>
  <si>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</si>
  <si>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</si>
  <si>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</si>
  <si>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</si>
  <si>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</si>
  <si>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</si>
  <si>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</si>
  <si>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</si>
  <si>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</si>
  <si>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</si>
  <si>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</si>
  <si>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</si>
  <si>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</si>
  <si>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</si>
  <si>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</si>
  <si>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</si>
  <si>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</si>
  <si>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</si>
  <si>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</si>
  <si>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</si>
  <si>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</si>
  <si>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</si>
  <si>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</si>
  <si>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</si>
  <si>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</si>
  <si>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</si>
  <si>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</si>
  <si>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</si>
  <si>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</si>
  <si>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</si>
  <si>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</si>
  <si>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</si>
  <si>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</si>
  <si>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</si>
  <si>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</si>
  <si>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</si>
  <si>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</si>
  <si>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</si>
  <si>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</si>
  <si>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</si>
  <si>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</si>
  <si>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</si>
  <si>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</si>
  <si>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</si>
  <si>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</si>
  <si>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</si>
  <si>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</si>
  <si>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</si>
  <si>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</si>
  <si>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</si>
  <si>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</si>
  <si>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</si>
  <si>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</si>
  <si>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</si>
  <si>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</si>
  <si>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</si>
  <si>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</si>
  <si>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</si>
  <si>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</si>
  <si>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</si>
  <si>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</si>
  <si>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</si>
  <si>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</si>
  <si>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</si>
  <si>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</si>
  <si>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</si>
  <si>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</si>
  <si>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</si>
  <si>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</si>
  <si>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</si>
  <si>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</si>
  <si>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</si>
  <si>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</si>
  <si>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</si>
  <si>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</si>
  <si>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</si>
  <si>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</si>
  <si>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</si>
  <si>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</si>
  <si>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</si>
  <si>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</si>
  <si>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</si>
  <si>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</si>
  <si>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</si>
  <si>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</si>
  <si>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</si>
  <si>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</si>
  <si>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</si>
  <si>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</si>
  <si>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</si>
  <si>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</si>
  <si>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</si>
  <si>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</si>
  <si>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</si>
  <si>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</si>
  <si>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</si>
  <si>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</si>
  <si>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</si>
  <si>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</si>
  <si>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</si>
  <si>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</si>
  <si>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</si>
  <si>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</si>
  <si>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</si>
  <si>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</si>
  <si>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</si>
  <si>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</si>
  <si>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</si>
  <si>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</si>
  <si>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</si>
  <si>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</si>
  <si>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</si>
  <si>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</si>
  <si>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</si>
  <si>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</si>
  <si>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</si>
  <si>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</si>
  <si>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</si>
  <si>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</si>
  <si>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</si>
  <si>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</si>
  <si>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</si>
  <si>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</si>
  <si>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</si>
  <si>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</si>
  <si>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</si>
  <si>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</si>
  <si>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</si>
  <si>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</si>
  <si>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</si>
  <si>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</si>
  <si>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</si>
  <si>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</si>
  <si>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</si>
  <si>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</si>
  <si>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</si>
  <si>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</si>
  <si>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</si>
  <si>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</si>
  <si>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</si>
  <si>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</si>
  <si>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</si>
  <si>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</si>
  <si>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</si>
  <si>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</si>
  <si>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</si>
  <si>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</si>
  <si>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</si>
  <si>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</si>
  <si>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</si>
  <si>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</si>
  <si>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</si>
  <si>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</si>
  <si>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</si>
  <si>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</si>
  <si>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</si>
  <si>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</si>
  <si>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</si>
  <si>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</si>
  <si>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</si>
  <si>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</si>
  <si>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</si>
  <si>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</si>
  <si>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</si>
  <si>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</si>
  <si>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</si>
  <si>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</si>
  <si>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</si>
  <si>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</si>
  <si>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</si>
  <si>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</si>
  <si>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</si>
  <si>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</si>
  <si>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</si>
  <si>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</si>
  <si>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</si>
  <si>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</si>
  <si>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</si>
  <si>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</si>
  <si>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</si>
  <si>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</si>
  <si>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</si>
  <si>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</si>
  <si>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</si>
  <si>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</si>
  <si>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</si>
  <si>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</si>
  <si>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</si>
  <si>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</si>
  <si>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</si>
  <si>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</si>
  <si>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</si>
  <si>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</si>
  <si>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</si>
  <si>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</si>
  <si>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</si>
  <si>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</si>
  <si>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</si>
  <si>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</si>
  <si>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</si>
  <si>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</si>
  <si>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</si>
  <si>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</si>
  <si>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</si>
  <si>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</si>
  <si>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</si>
  <si>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</si>
  <si>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</si>
  <si>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</si>
  <si>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</si>
  <si>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</si>
  <si>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</si>
  <si>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</si>
  <si>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</si>
  <si>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</si>
  <si>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</si>
  <si>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</si>
  <si>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</si>
  <si>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</si>
  <si>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</si>
  <si>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</si>
  <si>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</si>
  <si>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</si>
  <si>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</si>
  <si>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</si>
  <si>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</si>
  <si>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</si>
  <si>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</si>
  <si>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</si>
  <si>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</si>
  <si>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</si>
  <si>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</si>
  <si>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</si>
  <si>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</si>
  <si>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</si>
  <si>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</si>
  <si>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</si>
  <si>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</si>
  <si>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</si>
  <si>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</si>
  <si>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</si>
  <si>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</si>
  <si>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</si>
  <si>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</si>
  <si>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</si>
  <si>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</si>
  <si>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</si>
  <si>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</si>
  <si>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</si>
  <si>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</si>
  <si>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</si>
  <si>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</si>
  <si>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</si>
  <si>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</si>
  <si>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</si>
  <si>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</si>
  <si>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</si>
  <si>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</si>
  <si>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</si>
  <si>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</si>
  <si>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</si>
  <si>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</si>
  <si>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</si>
  <si>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</si>
  <si>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</si>
  <si>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</si>
  <si>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</si>
  <si>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</si>
  <si>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</si>
  <si>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</si>
  <si>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</si>
  <si>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</si>
  <si>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</si>
  <si>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</si>
  <si>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</si>
  <si>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</si>
  <si>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</si>
  <si>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</si>
  <si>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</si>
  <si>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</si>
  <si>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</si>
  <si>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</si>
  <si>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</si>
  <si>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</si>
  <si>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</si>
  <si>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</si>
  <si>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</si>
  <si>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</si>
  <si>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</si>
  <si>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</si>
  <si>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</si>
  <si>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</si>
  <si>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</si>
  <si>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</si>
  <si>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</si>
  <si>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</si>
  <si>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</si>
  <si>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</si>
  <si>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</si>
  <si>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</si>
  <si>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</si>
  <si>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</si>
  <si>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</si>
  <si>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</si>
  <si>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</si>
  <si>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</si>
  <si>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</si>
  <si>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</si>
  <si>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</si>
  <si>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</si>
  <si>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</si>
  <si>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</si>
  <si>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</si>
  <si>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</si>
  <si>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</si>
  <si>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</si>
  <si>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</si>
  <si>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</si>
  <si>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</si>
  <si>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</si>
  <si>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</si>
  <si>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</si>
  <si>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</si>
  <si>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</si>
  <si>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</si>
  <si>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</si>
  <si>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</si>
  <si>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</si>
  <si>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</si>
  <si>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</si>
  <si>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</si>
  <si>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</si>
  <si>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</si>
  <si>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</si>
  <si>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</si>
  <si>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</si>
  <si>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</si>
  <si>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</si>
  <si>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</si>
  <si>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</si>
  <si>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</si>
  <si>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</si>
  <si>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</si>
  <si>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</si>
  <si>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</si>
  <si>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</si>
  <si>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</si>
  <si>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</si>
  <si>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</si>
  <si>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</si>
  <si>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</si>
  <si>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</si>
  <si>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</si>
  <si>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</si>
  <si>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</si>
  <si>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</si>
  <si>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</si>
  <si>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</si>
  <si>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</si>
  <si>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</si>
  <si>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</si>
  <si>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</si>
  <si>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</si>
  <si>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</si>
  <si>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</si>
  <si>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</si>
  <si>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</si>
  <si>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</si>
  <si>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</si>
  <si>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</si>
  <si>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</si>
  <si>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</si>
  <si>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</si>
  <si>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</si>
  <si>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</si>
  <si>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</si>
  <si>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</si>
  <si>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</si>
  <si>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</si>
  <si>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</si>
  <si>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</si>
  <si>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</si>
  <si>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</si>
  <si>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</si>
  <si>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</si>
  <si>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</si>
  <si>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</si>
  <si>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</si>
  <si>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</si>
  <si>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</si>
  <si>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</si>
  <si>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</si>
  <si>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</si>
  <si>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</si>
  <si>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</si>
  <si>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</si>
  <si>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</si>
  <si>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</si>
  <si>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</si>
  <si>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</si>
  <si>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</si>
  <si>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</si>
  <si>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</si>
  <si>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</si>
  <si>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</si>
  <si>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</si>
  <si>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</si>
  <si>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</si>
  <si>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</si>
  <si>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</si>
  <si>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</si>
  <si>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</si>
  <si>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</si>
  <si>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</si>
  <si>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</si>
  <si>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</si>
  <si>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</si>
  <si>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</si>
  <si>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</si>
  <si>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</si>
  <si>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</si>
  <si>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</si>
  <si>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</si>
  <si>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</si>
  <si>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</si>
  <si>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</si>
  <si>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</si>
  <si>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</si>
  <si>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</si>
  <si>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</si>
  <si>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</si>
  <si>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</si>
  <si>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</si>
  <si>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</si>
  <si>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</si>
  <si>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</si>
  <si>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</si>
  <si>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</si>
  <si>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</si>
  <si>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</si>
  <si>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</si>
  <si>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</si>
  <si>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</si>
  <si>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</si>
  <si>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</si>
  <si>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</si>
  <si>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</si>
  <si>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</si>
  <si>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</si>
  <si>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</si>
  <si>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</si>
  <si>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</si>
  <si>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</si>
  <si>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</si>
  <si>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</si>
  <si>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</si>
  <si>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</si>
  <si>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</si>
  <si>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</si>
  <si>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</si>
  <si>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</si>
  <si>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</si>
  <si>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</si>
  <si>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</si>
  <si>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</si>
  <si>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</si>
  <si>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</si>
  <si>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</si>
  <si>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</si>
  <si>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</si>
  <si>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</si>
  <si>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</si>
  <si>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</si>
  <si>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</si>
  <si>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</si>
  <si>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</si>
  <si>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</si>
  <si>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</si>
  <si>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</si>
  <si>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</si>
  <si>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</si>
  <si>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</si>
  <si>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</si>
  <si>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</si>
  <si>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</si>
  <si>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</si>
  <si>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</si>
  <si>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</si>
  <si>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</si>
  <si>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</si>
  <si>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</si>
  <si>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</si>
  <si>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</si>
  <si>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</si>
  <si>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</si>
  <si>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</si>
  <si>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</si>
  <si>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</si>
  <si>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</si>
  <si>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</si>
  <si>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</si>
  <si>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</si>
  <si>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</si>
  <si>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</si>
  <si>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</si>
  <si>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</si>
  <si>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</si>
  <si>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</si>
  <si>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</si>
  <si>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</si>
  <si>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</si>
  <si>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</si>
  <si>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</si>
  <si>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</si>
  <si>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</si>
  <si>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</si>
  <si>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</si>
  <si>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</si>
  <si>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</si>
  <si>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</si>
  <si>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</si>
  <si>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</si>
  <si>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</si>
  <si>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</si>
  <si>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</si>
  <si>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</si>
  <si>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</si>
  <si>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</si>
  <si>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</si>
  <si>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</si>
  <si>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</si>
  <si>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</si>
  <si>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</si>
  <si>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</si>
  <si>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</si>
  <si>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</si>
  <si>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</si>
  <si>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</si>
  <si>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</si>
  <si>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</si>
  <si>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</si>
  <si>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</si>
  <si>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</si>
  <si>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</si>
  <si>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</si>
  <si>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</si>
  <si>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</si>
  <si>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</si>
  <si>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</si>
  <si>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</si>
  <si>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</si>
  <si>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</si>
  <si>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</si>
  <si>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</si>
  <si>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</si>
  <si>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</si>
  <si>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</si>
  <si>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</si>
  <si>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</si>
  <si>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</si>
  <si>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</si>
  <si>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</si>
  <si>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</si>
  <si>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</si>
  <si>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</si>
  <si>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</si>
  <si>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</si>
  <si>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</si>
  <si>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</si>
  <si>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</si>
  <si>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</si>
  <si>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</si>
  <si>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</si>
  <si>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</si>
  <si>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</si>
  <si>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</si>
  <si>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</si>
  <si>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</si>
  <si>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</si>
  <si>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</si>
  <si>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</si>
  <si>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</si>
  <si>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</si>
  <si>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</si>
  <si>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</si>
  <si>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</si>
  <si>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</si>
  <si>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</si>
  <si>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</si>
  <si>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</si>
  <si>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</si>
  <si>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</si>
  <si>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</si>
  <si>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</si>
  <si>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</si>
  <si>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</si>
  <si>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</si>
  <si>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</si>
  <si>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</si>
  <si>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</si>
  <si>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</si>
  <si>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</si>
  <si>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</si>
  <si>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</si>
  <si>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</si>
  <si>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</si>
  <si>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</si>
  <si>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</si>
  <si>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</si>
  <si>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</si>
  <si>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</si>
  <si>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</si>
  <si>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</si>
  <si>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</si>
  <si>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</si>
  <si>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</si>
  <si>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</si>
  <si>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</si>
  <si>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</si>
  <si>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</si>
  <si>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</si>
  <si>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</si>
  <si>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</si>
  <si>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</si>
  <si>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</si>
  <si>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</si>
  <si>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</si>
  <si>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</si>
  <si>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</si>
  <si>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</si>
  <si>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</si>
  <si>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</si>
  <si>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</si>
  <si>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</si>
  <si>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</si>
  <si>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</si>
  <si>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</si>
  <si>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</si>
  <si>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</si>
  <si>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</si>
  <si>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</si>
  <si>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</si>
  <si>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</si>
  <si>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</si>
  <si>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</si>
  <si>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</si>
  <si>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</si>
  <si>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</si>
  <si>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</si>
  <si>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</si>
  <si>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</si>
  <si>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</si>
  <si>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</si>
  <si>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</si>
  <si>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</si>
  <si>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</si>
  <si>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</si>
  <si>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</si>
  <si>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</si>
  <si>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</si>
  <si>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</si>
  <si>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</si>
  <si>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</si>
  <si>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</si>
  <si>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</si>
  <si>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</si>
  <si>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</si>
  <si>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</si>
  <si>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</si>
  <si>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</si>
  <si>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</si>
  <si>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</si>
  <si>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</si>
  <si>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</si>
  <si>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</si>
  <si>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</si>
  <si>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</si>
  <si>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</si>
  <si>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</si>
  <si>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</si>
  <si>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</si>
  <si>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</si>
  <si>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</si>
  <si>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</si>
  <si>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</si>
  <si>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</si>
  <si>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</si>
  <si>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</si>
  <si>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</si>
  <si>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</si>
  <si>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</si>
  <si>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</si>
  <si>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</si>
  <si>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</si>
  <si>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</si>
  <si>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</si>
  <si>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</si>
  <si>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</si>
  <si>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</si>
  <si>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</si>
  <si>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</si>
  <si>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</si>
  <si>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</si>
  <si>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</si>
  <si>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</si>
  <si>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</si>
  <si>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</si>
  <si>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</si>
  <si>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</si>
  <si>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</si>
  <si>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</si>
  <si>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</si>
  <si>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</si>
  <si>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</si>
  <si>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</si>
  <si>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</si>
  <si>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</si>
  <si>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</si>
  <si>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</si>
  <si>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</si>
  <si>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</si>
  <si>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</si>
  <si>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</si>
  <si>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</si>
  <si>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</si>
  <si>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</si>
  <si>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</si>
  <si>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</si>
  <si>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</si>
  <si>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</si>
  <si>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</si>
  <si>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</si>
  <si>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</si>
  <si>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</si>
  <si>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</si>
  <si>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</si>
  <si>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</si>
  <si>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</si>
  <si>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</si>
  <si>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</si>
  <si>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</si>
  <si>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</si>
  <si>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</si>
  <si>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</si>
  <si>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</si>
  <si>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</si>
  <si>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</si>
  <si>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</si>
  <si>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</si>
  <si>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</si>
  <si>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</si>
  <si>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</si>
  <si>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</si>
  <si>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</si>
  <si>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</si>
  <si>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</si>
  <si>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</si>
  <si>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</si>
  <si>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</si>
  <si>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</si>
  <si>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</si>
  <si>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</si>
  <si>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</si>
  <si>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</si>
  <si>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</si>
  <si>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</si>
  <si>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</si>
  <si>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</si>
  <si>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</si>
  <si>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</si>
  <si>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</si>
  <si>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</si>
  <si>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</si>
  <si>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</si>
  <si>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</si>
  <si>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</si>
  <si>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</si>
  <si>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</si>
  <si>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</si>
  <si>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</si>
  <si>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</si>
  <si>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</si>
  <si>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</si>
  <si>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</si>
  <si>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</si>
  <si>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</si>
  <si>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</si>
  <si>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</si>
  <si>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</si>
  <si>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</si>
  <si>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</si>
  <si>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</si>
  <si>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</si>
  <si>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</si>
  <si>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</si>
  <si>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</si>
  <si>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</si>
  <si>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</si>
  <si>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</si>
  <si>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</si>
  <si>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</si>
  <si>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</si>
  <si>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</si>
  <si>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</si>
  <si>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</si>
  <si>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</si>
  <si>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</si>
  <si>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</si>
  <si>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</si>
  <si>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</si>
  <si>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</si>
  <si>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</si>
  <si>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</si>
  <si>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</si>
  <si>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</si>
  <si>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</si>
  <si>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</si>
  <si>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</si>
  <si>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</si>
  <si>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</si>
  <si>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</si>
  <si>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</si>
  <si>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</si>
  <si>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</si>
  <si>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</si>
  <si>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</si>
  <si>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</si>
  <si>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</si>
  <si>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</si>
  <si>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</si>
  <si>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</si>
  <si>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</si>
  <si>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</si>
  <si>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</si>
  <si>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</si>
  <si>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</si>
  <si>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</si>
  <si>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</si>
  <si>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</si>
  <si>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</si>
  <si>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</si>
  <si>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</si>
  <si>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</si>
  <si>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</si>
  <si>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</si>
  <si>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</si>
  <si>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</si>
  <si>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</si>
  <si>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</si>
  <si>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</si>
  <si>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</si>
  <si>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</si>
  <si>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</si>
  <si>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</si>
  <si>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</si>
  <si>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</si>
  <si>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</si>
  <si>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</si>
  <si>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</si>
  <si>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</si>
  <si>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</si>
  <si>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</si>
  <si>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</si>
  <si>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</si>
  <si>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</si>
  <si>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</si>
  <si>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</si>
  <si>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</si>
  <si>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</si>
  <si>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</si>
  <si>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</si>
  <si>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</si>
  <si>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</si>
  <si>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</si>
  <si>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</si>
  <si>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</si>
  <si>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</si>
  <si>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</si>
  <si>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</si>
  <si>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</si>
  <si>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</si>
  <si>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</si>
  <si>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</si>
  <si>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</si>
  <si>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</si>
  <si>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</si>
  <si>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</si>
  <si>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</si>
  <si>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</si>
  <si>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</si>
  <si>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</si>
  <si>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</si>
  <si>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</si>
  <si>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</si>
  <si>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</si>
  <si>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</si>
  <si>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</si>
  <si>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</si>
  <si>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</si>
  <si>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</si>
  <si>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</si>
  <si>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</si>
  <si>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</si>
  <si>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</si>
  <si>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</si>
  <si>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</si>
  <si>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</si>
  <si>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</si>
  <si>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</si>
  <si>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</si>
  <si>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</si>
  <si>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</si>
  <si>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</si>
  <si>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</si>
  <si>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</si>
  <si>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</si>
  <si>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</si>
  <si>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</si>
  <si>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</si>
  <si>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</si>
  <si>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</si>
  <si>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</si>
  <si>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</si>
  <si>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</si>
  <si>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</si>
  <si>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</si>
  <si>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</si>
  <si>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</si>
  <si>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</si>
  <si>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</si>
  <si>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</si>
  <si>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</si>
  <si>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</si>
  <si>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</si>
  <si>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</si>
  <si>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</si>
  <si>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</si>
  <si>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</si>
  <si>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</si>
  <si>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</si>
  <si>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</si>
  <si>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</si>
  <si>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</si>
  <si>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</si>
  <si>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</si>
  <si>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</si>
  <si>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</si>
  <si>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</si>
  <si>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</si>
  <si>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</si>
  <si>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</si>
  <si>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</si>
  <si>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</si>
  <si>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</si>
  <si>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</si>
  <si>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</si>
  <si>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</si>
  <si>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</si>
  <si>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</si>
  <si>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</si>
  <si>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</si>
  <si>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</si>
  <si>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</si>
  <si>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</si>
  <si>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</si>
  <si>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</si>
  <si>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</si>
  <si>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</si>
  <si>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</si>
  <si>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</si>
  <si>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</si>
  <si>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</si>
  <si>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</si>
  <si>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</si>
  <si>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</si>
  <si>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</si>
  <si>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</si>
  <si>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</si>
  <si>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</si>
  <si>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</si>
  <si>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</si>
  <si>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</si>
  <si>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</si>
  <si>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</si>
  <si>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</si>
  <si>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</si>
  <si>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</si>
  <si>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</si>
  <si>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</si>
  <si>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</si>
  <si>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</si>
  <si>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</si>
  <si>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</si>
  <si>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</si>
  <si>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</si>
  <si>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</si>
  <si>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</si>
  <si>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</si>
  <si>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</si>
  <si>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</si>
  <si>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</si>
  <si>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</si>
  <si>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</si>
  <si>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</si>
  <si>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</si>
  <si>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</si>
  <si>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</si>
  <si>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</si>
  <si>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</si>
  <si>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</si>
  <si>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</si>
  <si>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</si>
  <si>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</si>
  <si>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</si>
  <si>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</si>
  <si>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</si>
  <si>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</si>
  <si>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</si>
  <si>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</si>
  <si>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</si>
  <si>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</si>
  <si>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</si>
  <si>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</si>
  <si>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</si>
  <si>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</si>
  <si>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</si>
  <si>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</si>
  <si>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</si>
  <si>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</si>
  <si>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</si>
  <si>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</si>
  <si>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</si>
  <si>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</si>
  <si>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</si>
  <si>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</si>
  <si>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</si>
  <si>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</si>
  <si>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</si>
  <si>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</si>
  <si>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</si>
  <si>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</si>
  <si>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</si>
  <si>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</si>
  <si>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</si>
  <si>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</si>
  <si>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</si>
  <si>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</si>
  <si>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</si>
  <si>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</si>
  <si>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</si>
  <si>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</si>
  <si>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</si>
  <si>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</si>
  <si>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</si>
  <si>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</si>
  <si>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</si>
  <si>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</si>
  <si>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</si>
  <si>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</si>
  <si>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</si>
  <si>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</si>
  <si>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</si>
  <si>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</si>
  <si>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</si>
  <si>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</si>
  <si>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</si>
  <si>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</si>
  <si>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</si>
  <si>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</si>
  <si>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</si>
  <si>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</si>
  <si>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</si>
  <si>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</si>
  <si>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</si>
  <si>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</si>
  <si>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</si>
  <si>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</si>
  <si>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</si>
  <si>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</si>
  <si>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</si>
  <si>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</si>
  <si>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</si>
  <si>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</si>
  <si>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</si>
  <si>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</si>
  <si>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</si>
  <si>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</si>
  <si>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</si>
  <si>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</si>
  <si>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</si>
  <si>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</si>
  <si>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</si>
  <si>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</si>
  <si>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</si>
  <si>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</si>
  <si>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</si>
  <si>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</si>
  <si>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</si>
  <si>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</si>
  <si>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</si>
  <si>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</si>
  <si>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</si>
  <si>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</si>
  <si>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</si>
  <si>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</si>
  <si>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</si>
  <si>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</si>
  <si>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</si>
  <si>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</si>
  <si>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</si>
  <si>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</si>
  <si>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</si>
  <si>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</si>
  <si>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</si>
  <si>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</si>
  <si>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</si>
  <si>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</si>
  <si>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</si>
  <si>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</si>
  <si>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</si>
  <si>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</si>
  <si>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</si>
  <si>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</si>
  <si>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</si>
  <si>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</si>
  <si>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</si>
  <si>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</si>
  <si>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</si>
  <si>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</si>
  <si>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</si>
  <si>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</si>
  <si>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</si>
  <si>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</si>
  <si>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</si>
  <si>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</si>
  <si>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</si>
  <si>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</si>
  <si>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</si>
  <si>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</si>
  <si>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</si>
  <si>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</si>
  <si>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</si>
  <si>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</si>
  <si>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</si>
  <si>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</si>
  <si>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</si>
  <si>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</si>
  <si>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</si>
  <si>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</si>
  <si>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</si>
  <si>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</si>
  <si>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</si>
  <si>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</si>
  <si>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</si>
  <si>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</si>
  <si>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</si>
  <si>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</si>
  <si>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</si>
  <si>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</si>
  <si>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</si>
  <si>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</si>
  <si>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</si>
  <si>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</si>
  <si>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</si>
  <si>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</si>
  <si>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</si>
  <si>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</si>
  <si>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</si>
  <si>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</si>
  <si>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</si>
  <si>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</si>
  <si>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</si>
  <si>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</si>
  <si>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</si>
  <si>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</si>
  <si>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</si>
  <si>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</si>
  <si>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</si>
  <si>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</si>
  <si>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</si>
  <si>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</si>
  <si>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</si>
  <si>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</si>
  <si>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</si>
  <si>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</si>
  <si>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</si>
  <si>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</si>
  <si>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</si>
  <si>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</si>
  <si>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</si>
  <si>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</si>
  <si>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</si>
  <si>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</si>
  <si>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</si>
  <si>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</si>
  <si>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</si>
  <si>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</si>
  <si>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</si>
  <si>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</si>
  <si>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</si>
  <si>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</si>
  <si>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</si>
  <si>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</si>
  <si>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</si>
  <si>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</si>
  <si>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</si>
  <si>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</si>
  <si>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</si>
  <si>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</si>
  <si>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</si>
  <si>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</si>
  <si>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</si>
  <si>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</si>
  <si>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</si>
  <si>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</si>
  <si>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</si>
  <si>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</si>
  <si>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</si>
  <si>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</si>
  <si>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</si>
  <si>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</si>
  <si>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</si>
  <si>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</si>
  <si>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</si>
  <si>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</si>
  <si>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</si>
  <si>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</si>
  <si>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</si>
  <si>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</si>
  <si>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</si>
  <si>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</si>
  <si>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</si>
  <si>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</si>
  <si>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</si>
  <si>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</si>
  <si>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</si>
  <si>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</si>
  <si>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</si>
  <si>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</si>
  <si>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</si>
  <si>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</si>
  <si>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</si>
  <si>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</si>
  <si>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</si>
  <si>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</si>
  <si>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</si>
  <si>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</si>
  <si>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</si>
  <si>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</si>
  <si>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</si>
  <si>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</si>
  <si>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</si>
  <si>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</si>
  <si>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</si>
  <si>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</si>
  <si>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</si>
  <si>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</si>
  <si>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</si>
  <si>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</si>
  <si>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</si>
  <si>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</si>
  <si>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</si>
  <si>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</si>
  <si>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</si>
  <si>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</si>
  <si>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</si>
  <si>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</si>
  <si>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</si>
  <si>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</si>
  <si>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</si>
  <si>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</si>
  <si>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</si>
  <si>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</si>
  <si>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</si>
  <si>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</si>
  <si>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</si>
  <si>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</si>
  <si>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</si>
  <si>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</si>
  <si>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</si>
  <si>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</si>
  <si>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</si>
  <si>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</si>
  <si>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</si>
  <si>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</si>
  <si>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</si>
  <si>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</si>
  <si>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</si>
  <si>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</si>
  <si>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</si>
  <si>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</si>
  <si>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</si>
  <si>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</si>
  <si>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</si>
  <si>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</si>
  <si>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</si>
  <si>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</si>
  <si>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</si>
  <si>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</si>
  <si>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</si>
  <si>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</si>
  <si>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</si>
  <si>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</si>
  <si>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</si>
  <si>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</si>
  <si>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</si>
  <si>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</si>
  <si>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</si>
  <si>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</si>
  <si>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</si>
  <si>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</si>
  <si>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</si>
  <si>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</si>
  <si>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</si>
  <si>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</si>
  <si>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</si>
  <si>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</si>
  <si>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</si>
  <si>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</si>
  <si>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</si>
  <si>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</si>
  <si>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</si>
  <si>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</si>
  <si>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</si>
  <si>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</si>
  <si>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</si>
  <si>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</si>
  <si>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</si>
  <si>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</si>
  <si>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</si>
  <si>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</si>
  <si>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</si>
  <si>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</si>
  <si>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</si>
  <si>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</si>
  <si>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</si>
  <si>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</si>
  <si>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</si>
  <si>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</si>
  <si>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</si>
  <si>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</si>
  <si>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</si>
  <si>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</si>
  <si>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</si>
  <si>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</si>
  <si>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</si>
  <si>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</si>
  <si>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</si>
  <si>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</si>
  <si>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</si>
  <si>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</si>
  <si>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</si>
  <si>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</si>
  <si>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</si>
  <si>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</si>
  <si>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</si>
  <si>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</si>
  <si>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</si>
  <si>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</si>
  <si>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</si>
  <si>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</si>
  <si>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</si>
  <si>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</si>
  <si>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</si>
  <si>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</si>
  <si>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</si>
  <si>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</si>
  <si>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</si>
  <si>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</si>
  <si>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</si>
  <si>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</si>
  <si>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</si>
  <si>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</si>
  <si>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</si>
  <si>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</si>
  <si>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</si>
  <si>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</si>
  <si>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</si>
  <si>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</si>
  <si>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</si>
  <si>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</si>
  <si>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</si>
  <si>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</si>
  <si>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</si>
  <si>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</si>
  <si>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</si>
  <si>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</si>
  <si>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</si>
  <si>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</si>
  <si>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</si>
  <si>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</si>
  <si>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</si>
  <si>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</si>
  <si>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</si>
  <si>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</si>
  <si>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</si>
  <si>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</si>
  <si>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</si>
  <si>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</si>
  <si>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</si>
  <si>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</si>
  <si>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</si>
  <si>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</si>
  <si>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</si>
  <si>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</si>
  <si>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</si>
  <si>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</si>
  <si>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</si>
  <si>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</si>
  <si>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</si>
  <si>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</si>
  <si>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</si>
  <si>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</si>
  <si>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</si>
  <si>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</si>
  <si>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</si>
  <si>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</si>
  <si>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</si>
  <si>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</si>
  <si>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</si>
  <si>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</si>
  <si>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</si>
  <si>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</si>
  <si>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</si>
  <si>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</si>
  <si>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</si>
  <si>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</si>
  <si>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</si>
  <si>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</si>
  <si>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</si>
  <si>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</si>
  <si>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</si>
  <si>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</si>
  <si>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</si>
  <si>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</si>
  <si>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</si>
  <si>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</si>
  <si>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</si>
  <si>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</si>
  <si>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</si>
  <si>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</si>
  <si>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</si>
  <si>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</si>
  <si>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</si>
  <si>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</si>
  <si>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</si>
  <si>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</si>
  <si>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</si>
  <si>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</si>
  <si>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</si>
  <si>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</si>
  <si>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</si>
  <si>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</si>
  <si>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</si>
  <si>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</si>
  <si>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</si>
  <si>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</si>
  <si>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</si>
  <si>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</si>
  <si>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</si>
  <si>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</si>
  <si>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</si>
  <si>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</si>
  <si>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</si>
  <si>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</si>
  <si>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</si>
  <si>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</si>
  <si>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</si>
  <si>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</si>
  <si>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</si>
  <si>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</si>
  <si>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</si>
  <si>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</si>
  <si>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</si>
  <si>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</si>
  <si>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</si>
  <si>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</si>
  <si>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</si>
  <si>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</si>
  <si>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</si>
  <si>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</si>
  <si>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</si>
  <si>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</si>
  <si>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</si>
  <si>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</si>
  <si>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</si>
  <si>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</si>
  <si>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</si>
  <si>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</si>
  <si>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</si>
  <si>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</si>
  <si>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</si>
  <si>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</si>
  <si>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</si>
  <si>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</si>
  <si>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</si>
  <si>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</si>
  <si>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</si>
  <si>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</si>
  <si>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</si>
  <si>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</si>
  <si>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</si>
  <si>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</si>
  <si>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</si>
  <si>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</si>
  <si>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</si>
  <si>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</si>
  <si>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</si>
  <si>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</si>
  <si>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</si>
  <si>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</si>
  <si>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</si>
  <si>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</si>
  <si>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</si>
  <si>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</si>
  <si>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</si>
  <si>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</si>
  <si>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</si>
  <si>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</si>
  <si>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</si>
  <si>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</si>
  <si>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</si>
  <si>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</si>
  <si>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</si>
  <si>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</si>
  <si>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</si>
  <si>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</si>
  <si>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</si>
  <si>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</si>
  <si>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</si>
  <si>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</si>
  <si>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</si>
  <si>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</si>
  <si>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</si>
  <si>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</si>
  <si>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</si>
  <si>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</si>
  <si>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</si>
  <si>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</si>
  <si>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</si>
  <si>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</si>
  <si>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</si>
  <si>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</si>
  <si>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</si>
  <si>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</si>
  <si>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</si>
  <si>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</si>
  <si>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</si>
  <si>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</si>
  <si>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</si>
  <si>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</si>
  <si>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</si>
  <si>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</si>
  <si>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</si>
  <si>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</si>
  <si>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</si>
  <si>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</si>
  <si>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</si>
  <si>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</si>
  <si>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</si>
  <si>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</si>
  <si>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</si>
  <si>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</si>
  <si>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</si>
  <si>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</si>
  <si>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</si>
  <si>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</si>
  <si>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</si>
  <si>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</si>
  <si>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</si>
  <si>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</si>
  <si>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</si>
  <si>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</si>
  <si>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</si>
  <si>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</si>
  <si>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</si>
  <si>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</si>
  <si>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</si>
  <si>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</si>
  <si>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</si>
  <si>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</si>
  <si>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</si>
  <si>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</si>
  <si>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</si>
  <si>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</si>
  <si>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</si>
  <si>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</si>
  <si>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</si>
  <si>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</si>
  <si>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</si>
  <si>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</si>
  <si>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</si>
  <si>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</si>
  <si>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</si>
  <si>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</si>
  <si>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</si>
  <si>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</si>
  <si>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</si>
  <si>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</si>
  <si>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</si>
  <si>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</si>
  <si>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</si>
  <si>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</si>
  <si>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</si>
  <si>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</si>
  <si>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</si>
  <si>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</si>
  <si>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</si>
  <si>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</si>
  <si>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</si>
  <si>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</si>
  <si>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</si>
  <si>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</si>
  <si>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</si>
  <si>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</si>
  <si>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</si>
  <si>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</si>
  <si>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</si>
  <si>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</si>
  <si>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</si>
  <si>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</si>
  <si>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</si>
  <si>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</si>
  <si>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</si>
  <si>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</si>
  <si>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</si>
  <si>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</si>
  <si>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</si>
  <si>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</si>
  <si>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</si>
  <si>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</si>
  <si>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</si>
  <si>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</si>
  <si>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</si>
  <si>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</si>
  <si>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</si>
  <si>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</si>
  <si>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</si>
  <si>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</si>
  <si>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</si>
  <si>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</si>
  <si>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</si>
  <si>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</si>
  <si>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</si>
  <si>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</si>
  <si>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</si>
  <si>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</si>
  <si>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</si>
  <si>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</si>
  <si>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</si>
  <si>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</si>
  <si>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</si>
  <si>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</si>
  <si>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</si>
  <si>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</si>
  <si>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</si>
  <si>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</si>
  <si>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</si>
  <si>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</si>
  <si>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</si>
  <si>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</si>
  <si>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</si>
  <si>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</si>
  <si>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</si>
  <si>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</si>
  <si>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</si>
  <si>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</si>
  <si>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</si>
  <si>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</si>
  <si>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</si>
  <si>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</si>
  <si>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</si>
  <si>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</si>
  <si>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</si>
  <si>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</si>
  <si>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</si>
  <si>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</si>
  <si>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</si>
  <si>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</si>
  <si>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</si>
  <si>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</si>
  <si>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</si>
  <si>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</si>
  <si>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</si>
  <si>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</si>
  <si>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</si>
  <si>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</si>
  <si>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</si>
  <si>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</si>
  <si>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</si>
  <si>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</si>
  <si>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</si>
  <si>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</si>
  <si>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</si>
  <si>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</si>
  <si>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</si>
  <si>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</si>
  <si>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</si>
  <si>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</si>
  <si>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</si>
  <si>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</si>
  <si>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</si>
  <si>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</si>
  <si>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</si>
  <si>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</si>
  <si>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</si>
  <si>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</si>
  <si>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</si>
  <si>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</si>
  <si>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</si>
  <si>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</si>
  <si>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</si>
  <si>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</si>
  <si>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</si>
  <si>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</si>
  <si>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</si>
  <si>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</si>
  <si>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</si>
  <si>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</si>
  <si>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</si>
  <si>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</si>
  <si>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</si>
  <si>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</si>
  <si>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</si>
  <si>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</si>
  <si>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</si>
  <si>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</si>
  <si>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</si>
  <si>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</si>
  <si>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</si>
  <si>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</si>
  <si>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</si>
  <si>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</si>
  <si>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</si>
  <si>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</si>
  <si>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</si>
  <si>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</si>
  <si>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</si>
  <si>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</si>
  <si>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</si>
  <si>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</si>
  <si>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</si>
  <si>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</si>
  <si>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</si>
  <si>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</si>
  <si>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</si>
  <si>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</si>
  <si>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</si>
  <si>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</si>
  <si>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</si>
  <si>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</si>
  <si>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</si>
  <si>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</si>
  <si>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</si>
  <si>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</si>
  <si>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</si>
  <si>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</si>
  <si>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</si>
  <si>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</si>
  <si>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</si>
  <si>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</si>
  <si>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</si>
  <si>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</si>
  <si>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</si>
  <si>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</si>
  <si>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</si>
  <si>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</si>
  <si>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</si>
  <si>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</si>
  <si>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</si>
  <si>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</si>
  <si>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</si>
  <si>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</si>
  <si>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</si>
  <si>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</si>
  <si>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</si>
  <si>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</si>
  <si>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</si>
  <si>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</si>
  <si>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</si>
  <si>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</si>
  <si>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</si>
  <si>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</si>
  <si>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</si>
  <si>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</si>
  <si>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</si>
  <si>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</si>
  <si>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</si>
  <si>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</si>
  <si>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</si>
  <si>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</si>
  <si>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</si>
  <si>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</si>
  <si>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</si>
  <si>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</si>
  <si>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</si>
  <si>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</si>
  <si>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</si>
  <si>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</si>
  <si>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</si>
  <si>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</si>
  <si>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</si>
  <si>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</si>
  <si>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</si>
  <si>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</si>
  <si>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</si>
  <si>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</si>
  <si>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</si>
  <si>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</si>
  <si>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</si>
  <si>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</si>
  <si>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</si>
  <si>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</si>
  <si>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</si>
  <si>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</si>
  <si>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</si>
  <si>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</si>
  <si>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</si>
  <si>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</si>
  <si>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</si>
  <si>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</si>
  <si>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</si>
  <si>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</si>
  <si>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</si>
  <si>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</si>
  <si>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</si>
  <si>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</si>
  <si>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</si>
  <si>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</si>
  <si>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</si>
  <si>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</si>
  <si>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</si>
  <si>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</si>
  <si>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</si>
  <si>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</si>
  <si>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</si>
  <si>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</si>
  <si>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</si>
  <si>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</si>
  <si>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</si>
  <si>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</si>
  <si>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</si>
  <si>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</si>
  <si>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</si>
  <si>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</si>
  <si>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</si>
  <si>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</si>
  <si>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</si>
  <si>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</si>
  <si>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</si>
  <si>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</si>
  <si>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</si>
  <si>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</si>
  <si>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</si>
  <si>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</si>
  <si>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</si>
  <si>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</si>
  <si>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</si>
  <si>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</si>
  <si>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</si>
  <si>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</si>
  <si>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</si>
  <si>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</si>
  <si>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</si>
  <si>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</si>
  <si>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</si>
  <si>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</si>
  <si>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</si>
  <si>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</si>
  <si>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</si>
  <si>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</si>
  <si>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</si>
  <si>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</si>
  <si>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</si>
  <si>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</si>
  <si>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</si>
  <si>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</si>
  <si>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</si>
  <si>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</si>
  <si>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</si>
  <si>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</si>
  <si>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</si>
  <si>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</si>
  <si>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</si>
  <si>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</si>
  <si>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</si>
  <si>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</si>
  <si>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</si>
  <si>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</si>
  <si>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</si>
  <si>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</si>
  <si>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</si>
  <si>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</si>
  <si>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</si>
  <si>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</si>
  <si>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</si>
  <si>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</si>
  <si>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</si>
  <si>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</si>
  <si>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</si>
  <si>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</si>
  <si>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</si>
  <si>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</si>
  <si>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</si>
  <si>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</si>
  <si>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</si>
  <si>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</si>
  <si>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</si>
  <si>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</si>
  <si>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</si>
  <si>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</si>
  <si>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</si>
  <si>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</si>
  <si>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</si>
  <si>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</si>
  <si>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</si>
  <si>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</si>
  <si>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</si>
  <si>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</si>
  <si>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</si>
  <si>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</si>
  <si>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</si>
  <si>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</si>
  <si>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</si>
  <si>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</si>
  <si>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</si>
  <si>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</si>
  <si>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</si>
  <si>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</si>
  <si>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</si>
  <si>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</si>
  <si>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</si>
  <si>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</si>
  <si>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</si>
  <si>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</si>
  <si>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</si>
  <si>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</si>
  <si>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</si>
  <si>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</si>
  <si>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</si>
  <si>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</si>
  <si>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</si>
  <si>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</si>
  <si>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</si>
  <si>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</si>
  <si>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</si>
  <si>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</si>
  <si>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</si>
  <si>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</si>
  <si>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</si>
  <si>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</si>
  <si>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</si>
  <si>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</si>
  <si>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</si>
  <si>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</si>
  <si>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</si>
  <si>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</si>
  <si>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</si>
  <si>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</si>
  <si>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</si>
  <si>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</si>
  <si>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</si>
  <si>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</si>
  <si>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</si>
  <si>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</si>
  <si>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</si>
  <si>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</si>
  <si>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</si>
  <si>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</si>
  <si>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</si>
  <si>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</si>
  <si>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</si>
  <si>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</si>
  <si>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</si>
  <si>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</si>
  <si>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</si>
  <si>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</si>
  <si>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</si>
  <si>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</si>
  <si>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</si>
  <si>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</si>
  <si>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</si>
  <si>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</si>
  <si>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</si>
  <si>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</si>
  <si>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</si>
  <si>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</si>
  <si>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</si>
  <si>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</si>
  <si>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</si>
  <si>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</si>
  <si>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</si>
  <si>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</si>
  <si>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</si>
  <si>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</si>
  <si>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</si>
  <si>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</si>
  <si>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</si>
  <si>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</si>
  <si>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</si>
  <si>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</si>
  <si>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</si>
  <si>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</si>
  <si>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</si>
  <si>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</si>
  <si>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</si>
  <si>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</si>
  <si>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</si>
  <si>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</si>
  <si>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</si>
  <si>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</si>
  <si>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</si>
  <si>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</si>
  <si>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</si>
  <si>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</si>
  <si>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</si>
  <si>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</si>
  <si>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</si>
  <si>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</si>
  <si>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</si>
  <si>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</si>
  <si>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</si>
  <si>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</si>
  <si>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</si>
  <si>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</si>
  <si>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</si>
  <si>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</si>
  <si>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</si>
  <si>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</si>
  <si>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</si>
  <si>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</si>
  <si>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</si>
  <si>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</si>
  <si>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</si>
  <si>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</si>
  <si>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</si>
  <si>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</si>
  <si>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</si>
  <si>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</si>
  <si>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</si>
  <si>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</si>
  <si>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</si>
  <si>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</si>
  <si>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</si>
  <si>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</si>
  <si>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</si>
  <si>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</si>
  <si>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</si>
  <si>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</si>
  <si>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</si>
  <si>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</si>
  <si>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</si>
  <si>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</si>
  <si>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</si>
  <si>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</si>
  <si>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</si>
  <si>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</si>
  <si>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</si>
  <si>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</si>
  <si>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</si>
  <si>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</si>
  <si>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</si>
  <si>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</si>
  <si>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</si>
  <si>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</si>
  <si>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</si>
  <si>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</si>
  <si>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</si>
  <si>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</si>
  <si>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</si>
  <si>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</si>
  <si>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</si>
  <si>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</si>
  <si>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</si>
  <si>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</si>
  <si>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</si>
  <si>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</si>
  <si>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</si>
  <si>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</si>
  <si>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</si>
  <si>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</si>
  <si>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</si>
  <si>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</si>
  <si>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</si>
  <si>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</si>
  <si>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</si>
  <si>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</si>
  <si>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</si>
  <si>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</si>
  <si>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</si>
  <si>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</si>
  <si>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</si>
  <si>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</si>
  <si>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</si>
  <si>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</si>
  <si>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</si>
  <si>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</si>
  <si>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</si>
  <si>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</si>
  <si>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</si>
  <si>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</si>
  <si>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</si>
  <si>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</si>
  <si>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</si>
  <si>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</si>
  <si>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</si>
  <si>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</si>
  <si>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</si>
  <si>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</si>
  <si>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</si>
  <si>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</si>
  <si>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</si>
  <si>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</si>
  <si>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</si>
  <si>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</si>
  <si>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</si>
  <si>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</si>
  <si>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</si>
  <si>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</si>
  <si>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</si>
  <si>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</si>
  <si>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</si>
  <si>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</si>
  <si>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</si>
  <si>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</si>
  <si>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</si>
  <si>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</si>
  <si>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</si>
  <si>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</si>
  <si>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</si>
  <si>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</si>
  <si>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</si>
  <si>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</si>
  <si>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</si>
  <si>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</si>
  <si>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</si>
  <si>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</si>
  <si>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</si>
  <si>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</si>
  <si>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</si>
  <si>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</si>
  <si>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</si>
  <si>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</si>
  <si>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</si>
  <si>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</si>
  <si>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</si>
  <si>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</si>
  <si>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</si>
  <si>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</si>
  <si>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</si>
  <si>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</si>
  <si>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</si>
  <si>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</si>
  <si>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</si>
  <si>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</si>
  <si>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</si>
  <si>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</si>
  <si>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</si>
  <si>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</si>
  <si>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</si>
  <si>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</si>
  <si>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</si>
  <si>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</si>
  <si>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</si>
  <si>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</si>
  <si>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</si>
  <si>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</si>
  <si>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</si>
  <si>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</si>
  <si>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</si>
  <si>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</si>
  <si>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</si>
  <si>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</si>
  <si>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</si>
  <si>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</si>
  <si>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</si>
  <si>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</si>
  <si>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</si>
  <si>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</si>
  <si>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</si>
  <si>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</si>
  <si>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</si>
  <si>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</si>
  <si>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</si>
  <si>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</si>
  <si>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</si>
  <si>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</si>
  <si>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</si>
  <si>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</si>
  <si>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</si>
  <si>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</si>
  <si>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</si>
  <si>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</si>
  <si>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</si>
  <si>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</si>
  <si>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</si>
  <si>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</si>
  <si>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</si>
  <si>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</si>
  <si>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</si>
  <si>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</si>
  <si>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</si>
  <si>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</si>
  <si>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</si>
  <si>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</si>
  <si>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</si>
  <si>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</si>
  <si>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</si>
  <si>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</si>
  <si>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</si>
  <si>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</si>
  <si>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</si>
  <si>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</si>
  <si>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</si>
  <si>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</si>
  <si>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</si>
  <si>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</si>
  <si>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</si>
  <si>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</si>
  <si>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</si>
  <si>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</si>
  <si>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</si>
  <si>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</si>
  <si>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</si>
  <si>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</si>
  <si>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</si>
  <si>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</si>
  <si>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</si>
  <si>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</si>
  <si>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</si>
  <si>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</si>
  <si>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</si>
  <si>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</si>
  <si>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</si>
  <si>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</si>
  <si>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</si>
  <si>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</si>
  <si>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</si>
  <si>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</si>
  <si>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</si>
  <si>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</si>
  <si>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</si>
  <si>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</si>
  <si>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</si>
  <si>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</si>
  <si>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</si>
  <si>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</si>
  <si>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</si>
  <si>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</si>
  <si>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</si>
  <si>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</si>
  <si>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</si>
  <si>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</si>
  <si>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</si>
  <si>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</si>
  <si>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</si>
  <si>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</si>
  <si>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</si>
  <si>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</si>
  <si>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</si>
  <si>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</si>
  <si>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</si>
  <si>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</si>
  <si>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</si>
  <si>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</si>
  <si>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</si>
  <si>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</si>
  <si>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</si>
  <si>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</si>
  <si>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</si>
  <si>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</si>
  <si>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</si>
  <si>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</si>
  <si>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</si>
  <si>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</si>
  <si>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</si>
  <si>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</si>
  <si>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</si>
  <si>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</si>
  <si>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</si>
  <si>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</si>
  <si>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</si>
  <si>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</si>
  <si>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</si>
  <si>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</si>
  <si>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</si>
  <si>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</si>
  <si>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</si>
  <si>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</si>
  <si>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</si>
  <si>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</si>
  <si>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</si>
  <si>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</si>
  <si>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</si>
  <si>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</si>
  <si>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</si>
  <si>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</si>
  <si>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</si>
  <si>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</si>
  <si>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</si>
  <si>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</si>
  <si>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</si>
  <si>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</si>
  <si>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</si>
  <si>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</si>
  <si>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</si>
  <si>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</si>
  <si>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</si>
  <si>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</si>
  <si>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</si>
  <si>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</si>
  <si>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</si>
  <si>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</si>
  <si>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</si>
  <si>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</si>
  <si>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</si>
  <si>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</si>
  <si>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</si>
  <si>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</si>
  <si>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</si>
  <si>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</si>
  <si>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</si>
  <si>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</si>
  <si>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</si>
  <si>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</si>
  <si>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</si>
  <si>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</si>
  <si>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</si>
  <si>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</si>
  <si>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</si>
  <si>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</si>
  <si>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</si>
  <si>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</si>
  <si>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</si>
  <si>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</si>
  <si>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</si>
  <si>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</si>
  <si>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</si>
  <si>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</si>
  <si>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</si>
  <si>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</si>
  <si>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</si>
  <si>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</si>
  <si>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</si>
  <si>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</si>
  <si>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</si>
  <si>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</si>
  <si>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</si>
  <si>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</si>
  <si>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</si>
  <si>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</si>
  <si>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</si>
  <si>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</si>
  <si>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</si>
  <si>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</si>
  <si>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</si>
  <si>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</si>
  <si>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</si>
  <si>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</si>
  <si>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</si>
  <si>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</si>
  <si>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</si>
  <si>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</si>
  <si>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</si>
  <si>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</si>
  <si>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</si>
  <si>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</si>
  <si>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</si>
  <si>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</si>
  <si>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</si>
  <si>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</si>
  <si>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</si>
  <si>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</si>
  <si>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</si>
  <si>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</si>
  <si>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</si>
  <si>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</si>
  <si>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</si>
  <si>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</si>
  <si>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</si>
  <si>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</si>
  <si>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</si>
  <si>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</si>
  <si>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</si>
  <si>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</si>
  <si>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</si>
  <si>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</si>
  <si>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</si>
  <si>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</si>
  <si>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</si>
  <si>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</si>
  <si>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</si>
  <si>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</si>
  <si>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</si>
  <si>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</si>
  <si>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</si>
  <si>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</si>
  <si>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</si>
  <si>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</si>
  <si>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</si>
  <si>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</si>
  <si>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</si>
  <si>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</si>
  <si>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</si>
  <si>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</si>
  <si>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</si>
  <si>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</si>
  <si>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</si>
  <si>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</si>
  <si>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</si>
  <si>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</si>
  <si>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</si>
  <si>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</si>
  <si>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</si>
  <si>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</si>
  <si>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</si>
  <si>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</si>
  <si>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</si>
  <si>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</si>
  <si>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</si>
  <si>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</si>
  <si>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</si>
  <si>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</si>
  <si>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</si>
  <si>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</si>
  <si>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</si>
  <si>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</si>
  <si>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</si>
  <si>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</si>
  <si>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</si>
  <si>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</si>
  <si>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</si>
  <si>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</si>
  <si>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</si>
  <si>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</si>
  <si>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</si>
  <si>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</si>
  <si>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</si>
  <si>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</si>
  <si>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</si>
  <si>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</si>
  <si>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</si>
  <si>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</si>
  <si>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</si>
  <si>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</si>
  <si>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</si>
  <si>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</si>
  <si>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</si>
  <si>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</si>
  <si>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</si>
  <si>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</si>
  <si>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</si>
  <si>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</si>
  <si>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</si>
  <si>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</si>
  <si>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</si>
  <si>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</si>
  <si>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</si>
  <si>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</si>
  <si>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</si>
  <si>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</si>
  <si>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</si>
  <si>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</si>
  <si>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</si>
  <si>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</si>
  <si>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</si>
  <si>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</si>
  <si>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</si>
  <si>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</si>
  <si>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</si>
  <si>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</si>
  <si>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</si>
  <si>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</si>
  <si>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</si>
  <si>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</si>
  <si>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</si>
  <si>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</si>
  <si>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</si>
  <si>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</si>
  <si>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</si>
  <si>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</si>
  <si>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</si>
  <si>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</si>
  <si>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</si>
  <si>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</si>
  <si>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</si>
  <si>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</si>
  <si>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</si>
  <si>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</si>
  <si>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</si>
  <si>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</si>
  <si>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</si>
  <si>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</si>
  <si>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</si>
  <si>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</si>
  <si>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</si>
  <si>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</si>
  <si>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</si>
  <si>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</si>
  <si>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</si>
  <si>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</si>
  <si>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</si>
  <si>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</si>
  <si>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</si>
  <si>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</si>
  <si>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</si>
  <si>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</si>
  <si>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</si>
  <si>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</si>
  <si>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</si>
  <si>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</si>
  <si>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</si>
  <si>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</si>
  <si>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</si>
  <si>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</si>
  <si>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</si>
  <si>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</si>
  <si>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</si>
  <si>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</si>
  <si>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</si>
  <si>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</si>
  <si>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</si>
  <si>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</si>
  <si>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</si>
  <si>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</si>
  <si>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</si>
  <si>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</si>
  <si>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</si>
  <si>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</si>
  <si>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</si>
  <si>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</si>
  <si>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</si>
  <si>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</si>
  <si>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</si>
  <si>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</si>
  <si>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</si>
  <si>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</si>
  <si>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</si>
  <si>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</si>
  <si>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</si>
  <si>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</si>
  <si>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</si>
  <si>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</si>
  <si>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</si>
  <si>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</si>
  <si>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</si>
  <si>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</si>
  <si>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</si>
  <si>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</si>
  <si>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</si>
  <si>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</si>
  <si>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</si>
  <si>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</si>
  <si>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</si>
  <si>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</si>
  <si>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</si>
  <si>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</si>
  <si>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</si>
  <si>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</si>
  <si>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</si>
  <si>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</si>
  <si>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</si>
  <si>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</si>
  <si>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</si>
  <si>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</si>
  <si>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</si>
  <si>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</si>
  <si>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</si>
  <si>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</si>
  <si>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</si>
  <si>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</si>
  <si>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</si>
  <si>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</si>
  <si>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</si>
  <si>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</si>
  <si>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</si>
  <si>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</si>
  <si>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</si>
  <si>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</si>
  <si>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</si>
  <si>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</si>
  <si>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</si>
  <si>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</si>
  <si>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</si>
  <si>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</si>
  <si>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</si>
  <si>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</si>
  <si>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</si>
  <si>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</si>
  <si>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</si>
  <si>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</si>
  <si>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</si>
  <si>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</si>
  <si>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</si>
  <si>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</si>
  <si>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</si>
  <si>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</si>
  <si>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</si>
  <si>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</si>
  <si>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</si>
  <si>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</si>
  <si>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</si>
  <si>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</si>
  <si>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</si>
  <si>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</si>
  <si>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</si>
  <si>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</si>
  <si>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</si>
  <si>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</si>
  <si>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</si>
  <si>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</si>
  <si>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</si>
  <si>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</si>
  <si>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</si>
  <si>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</si>
  <si>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</si>
  <si>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</si>
  <si>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</si>
  <si>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</si>
  <si>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</si>
  <si>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</si>
  <si>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</si>
  <si>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</si>
  <si>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</si>
  <si>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</si>
  <si>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</si>
  <si>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</si>
  <si>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</si>
  <si>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</si>
  <si>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</si>
  <si>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</si>
  <si>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</si>
  <si>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</si>
  <si>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</si>
  <si>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</si>
  <si>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</si>
  <si>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</si>
  <si>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</si>
  <si>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</si>
  <si>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</si>
  <si>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</si>
  <si>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</si>
  <si>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</si>
  <si>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</si>
  <si>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</si>
  <si>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</si>
  <si>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</si>
  <si>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</si>
  <si>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</si>
  <si>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</si>
  <si>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</si>
  <si>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</si>
  <si>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</si>
  <si>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</si>
  <si>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</si>
  <si>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</si>
  <si>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</si>
  <si>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</si>
  <si>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</si>
  <si>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</si>
  <si>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</si>
  <si>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</si>
  <si>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</si>
  <si>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</si>
  <si>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</si>
  <si>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</si>
  <si>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</si>
  <si>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</si>
  <si>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</si>
  <si>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</si>
  <si>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</si>
  <si>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</si>
  <si>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</si>
  <si>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</si>
  <si>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</si>
  <si>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</si>
  <si>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</si>
  <si>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</si>
  <si>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</si>
  <si>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</si>
  <si>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</si>
  <si>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</si>
  <si>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</si>
  <si>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</si>
  <si>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</si>
  <si>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</si>
  <si>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</si>
  <si>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</si>
  <si>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</si>
  <si>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</si>
  <si>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</si>
  <si>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</si>
  <si>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</si>
  <si>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</si>
  <si>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</si>
  <si>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</si>
  <si>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</si>
  <si>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</si>
  <si>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</si>
  <si>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</si>
  <si>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</si>
  <si>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</si>
  <si>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</si>
  <si>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</si>
  <si>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</si>
  <si>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</si>
  <si>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</si>
  <si>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</si>
  <si>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</si>
  <si>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</si>
  <si>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</si>
  <si>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</si>
  <si>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</si>
  <si>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</si>
  <si>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</si>
  <si>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</si>
  <si>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</si>
  <si>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</si>
  <si>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</si>
  <si>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</si>
  <si>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</si>
  <si>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</si>
  <si>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</si>
  <si>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</si>
  <si>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</si>
  <si>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</si>
  <si>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</si>
  <si>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</si>
  <si>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</si>
  <si>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</si>
  <si>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</si>
  <si>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</si>
  <si>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</si>
  <si>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</si>
  <si>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</si>
  <si>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</si>
  <si>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</si>
  <si>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</si>
  <si>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</si>
  <si>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</si>
  <si>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</si>
  <si>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</si>
  <si>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</si>
  <si>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</si>
  <si>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</si>
  <si>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</si>
  <si>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</si>
  <si>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</si>
  <si>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</si>
  <si>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</si>
  <si>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</si>
  <si>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</si>
  <si>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</si>
  <si>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</si>
  <si>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</si>
  <si>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</si>
  <si>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</si>
  <si>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</si>
  <si>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</si>
  <si>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</si>
  <si>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</si>
  <si>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</si>
  <si>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</si>
  <si>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</si>
  <si>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</si>
  <si>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</si>
  <si>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</si>
  <si>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</si>
  <si>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</si>
  <si>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</si>
  <si>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</si>
  <si>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</si>
  <si>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</si>
  <si>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</si>
  <si>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</si>
  <si>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</si>
  <si>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</si>
  <si>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</si>
  <si>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</si>
  <si>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</si>
  <si>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</si>
  <si>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</si>
  <si>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</si>
  <si>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</si>
  <si>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</si>
  <si>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</si>
  <si>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</si>
  <si>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</si>
  <si>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</si>
  <si>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</si>
  <si>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</si>
  <si>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</si>
  <si>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</si>
  <si>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</si>
  <si>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</si>
  <si>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</si>
  <si>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</si>
  <si>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</si>
  <si>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</si>
  <si>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</si>
  <si>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</si>
  <si>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</si>
  <si>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</si>
  <si>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</si>
  <si>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</si>
  <si>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</si>
  <si>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</si>
  <si>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</si>
  <si>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</si>
  <si>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</si>
  <si>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</si>
  <si>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</si>
  <si>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</si>
  <si>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</si>
  <si>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</si>
  <si>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</si>
  <si>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</si>
  <si>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</si>
  <si>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</si>
  <si>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</si>
  <si>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</si>
  <si>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</si>
  <si>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</si>
  <si>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</si>
  <si>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</si>
  <si>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</si>
  <si>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</si>
  <si>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</si>
  <si>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</si>
  <si>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</si>
  <si>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</si>
  <si>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</si>
  <si>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</si>
  <si>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</si>
  <si>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</si>
  <si>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</si>
  <si>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</si>
  <si>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</si>
  <si>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</si>
  <si>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</si>
  <si>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</si>
  <si>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</si>
  <si>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</si>
  <si>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</si>
  <si>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</si>
  <si>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</si>
  <si>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</si>
  <si>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</si>
  <si>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</si>
  <si>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</si>
  <si>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</si>
  <si>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</si>
  <si>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</si>
  <si>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</si>
  <si>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</si>
  <si>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</si>
  <si>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</si>
  <si>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</si>
  <si>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</si>
  <si>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</si>
  <si>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</si>
  <si>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</si>
  <si>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</si>
  <si>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</si>
  <si>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</si>
  <si>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</si>
  <si>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</si>
  <si>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</si>
  <si>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</si>
  <si>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</si>
  <si>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</si>
  <si>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</si>
  <si>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</si>
  <si>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</si>
  <si>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</si>
  <si>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</si>
  <si>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</si>
  <si>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</si>
  <si>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</si>
  <si>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</si>
  <si>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</si>
  <si>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</si>
  <si>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</si>
  <si>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</si>
  <si>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</si>
  <si>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</si>
  <si>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</si>
  <si>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</si>
  <si>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</si>
  <si>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</si>
  <si>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</si>
  <si>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</si>
  <si>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</si>
  <si>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</si>
  <si>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</si>
  <si>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</si>
  <si>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</si>
  <si>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</si>
  <si>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</si>
  <si>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</si>
  <si>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</si>
  <si>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</si>
  <si>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</si>
  <si>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</si>
  <si>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</si>
  <si>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</si>
  <si>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</si>
  <si>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</si>
  <si>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</si>
  <si>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</si>
  <si>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</si>
  <si>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</si>
  <si>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</si>
  <si>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</si>
  <si>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</si>
  <si>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</si>
  <si>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</si>
  <si>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</si>
  <si>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</si>
  <si>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</si>
  <si>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</si>
  <si>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</si>
  <si>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</si>
  <si>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</si>
  <si>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</si>
  <si>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</si>
  <si>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</si>
  <si>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</si>
  <si>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</si>
  <si>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</si>
  <si>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</si>
  <si>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</si>
  <si>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</si>
  <si>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</si>
  <si>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</si>
  <si>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</si>
  <si>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</si>
  <si>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</si>
  <si>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</si>
  <si>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</si>
  <si>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</si>
  <si>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</si>
  <si>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</si>
  <si>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</si>
  <si>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</si>
  <si>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</si>
  <si>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</si>
  <si>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</si>
  <si>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</si>
  <si>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</si>
  <si>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</si>
  <si>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</si>
  <si>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</si>
  <si>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</si>
  <si>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</si>
  <si>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</si>
  <si>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</si>
  <si>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</si>
  <si>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</si>
  <si>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</si>
  <si>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</si>
  <si>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</si>
  <si>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</si>
  <si>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</si>
  <si>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</si>
  <si>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</si>
  <si>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</si>
  <si>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</si>
  <si>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</si>
  <si>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</si>
  <si>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</si>
  <si>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</si>
  <si>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</si>
  <si>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</si>
  <si>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</si>
  <si>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</si>
  <si>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</si>
  <si>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</si>
  <si>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</si>
  <si>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</si>
  <si>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</si>
  <si>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</si>
  <si>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</si>
  <si>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</si>
  <si>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</si>
  <si>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</si>
  <si>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</si>
  <si>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</si>
  <si>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</si>
  <si>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</si>
  <si>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</si>
  <si>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</si>
  <si>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</si>
  <si>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</si>
  <si>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</si>
  <si>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</si>
  <si>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</si>
  <si>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</si>
  <si>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</si>
  <si>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</si>
  <si>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</si>
  <si>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</si>
  <si>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</si>
  <si>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</si>
  <si>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</si>
  <si>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</si>
  <si>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</si>
  <si>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</si>
  <si>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</si>
  <si>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</si>
  <si>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</si>
  <si>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</si>
  <si>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</si>
  <si>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</si>
  <si>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</si>
  <si>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</si>
  <si>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</si>
  <si>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</si>
  <si>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</si>
  <si>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</si>
  <si>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</si>
  <si>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</si>
  <si>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</si>
  <si>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</si>
  <si>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</si>
  <si>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</si>
  <si>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</si>
  <si>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</si>
  <si>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</si>
  <si>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</si>
  <si>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</si>
  <si>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</si>
  <si>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</si>
  <si>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</si>
  <si>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</si>
  <si>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</si>
  <si>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</si>
  <si>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</si>
  <si>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</si>
  <si>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</si>
  <si>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</si>
  <si>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</si>
  <si>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</si>
  <si>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</si>
  <si>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</si>
  <si>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</si>
  <si>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</si>
  <si>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</si>
  <si>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</si>
  <si>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</si>
  <si>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</si>
  <si>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</si>
  <si>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</si>
  <si>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</si>
  <si>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</si>
  <si>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</si>
  <si>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</si>
  <si>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</si>
  <si>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</si>
  <si>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</si>
  <si>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</si>
  <si>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</si>
  <si>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</si>
  <si>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</si>
  <si>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</si>
  <si>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</si>
  <si>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</si>
  <si>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</si>
  <si>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</si>
  <si>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</si>
  <si>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</si>
  <si>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</si>
  <si>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</si>
  <si>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</si>
  <si>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</si>
  <si>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</si>
  <si>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</si>
  <si>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</si>
  <si>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</si>
  <si>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</si>
  <si>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</si>
  <si>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</si>
  <si>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</si>
  <si>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</si>
  <si>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</si>
  <si>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</si>
  <si>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</si>
  <si>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</si>
  <si>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</si>
  <si>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</si>
  <si>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</si>
  <si>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</si>
  <si>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</si>
  <si>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</si>
  <si>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</si>
  <si>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</si>
  <si>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</si>
  <si>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</si>
  <si>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</si>
  <si>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</si>
  <si>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</si>
  <si>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</si>
  <si>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</si>
  <si>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</si>
  <si>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</si>
  <si>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</si>
  <si>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</si>
  <si>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</si>
  <si>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</si>
  <si>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</si>
  <si>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</si>
  <si>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</si>
  <si>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</si>
  <si>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</si>
  <si>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</si>
  <si>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</si>
  <si>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</si>
  <si>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</si>
  <si>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</si>
  <si>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</si>
  <si>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</si>
  <si>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</si>
  <si>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</si>
  <si>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</si>
  <si>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</si>
  <si>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</si>
  <si>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</si>
  <si>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</si>
  <si>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</si>
  <si>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</si>
  <si>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</si>
  <si>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</si>
  <si>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</si>
  <si>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</si>
  <si>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</si>
  <si>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</si>
  <si>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</si>
  <si>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</si>
  <si>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</si>
  <si>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</si>
  <si>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</si>
  <si>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</si>
  <si>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</si>
  <si>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</si>
  <si>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</si>
  <si>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</si>
  <si>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</si>
  <si>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</si>
  <si>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</si>
  <si>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</si>
  <si>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</si>
  <si>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</si>
  <si>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</si>
  <si>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</si>
  <si>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</si>
  <si>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</si>
  <si>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</si>
  <si>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</si>
  <si>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</si>
  <si>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</si>
  <si>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</si>
  <si>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</si>
  <si>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</si>
  <si>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</si>
  <si>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</si>
  <si>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</si>
  <si>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</si>
  <si>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</si>
  <si>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</si>
  <si>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</si>
  <si>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</si>
  <si>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</si>
  <si>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</si>
  <si>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</si>
  <si>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</si>
  <si>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</si>
  <si>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</si>
  <si>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</si>
  <si>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</si>
  <si>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</si>
  <si>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</si>
  <si>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</si>
  <si>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</si>
  <si>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</si>
  <si>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</si>
  <si>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</si>
  <si>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</si>
  <si>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</si>
  <si>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</si>
  <si>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</si>
  <si>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</si>
  <si>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</si>
  <si>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</si>
  <si>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</si>
  <si>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</si>
  <si>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</si>
  <si>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</si>
  <si>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</si>
  <si>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</si>
  <si>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</si>
  <si>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</si>
  <si>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</si>
  <si>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</si>
  <si>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</si>
  <si>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</si>
  <si>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</si>
  <si>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</si>
  <si>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</si>
  <si>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</si>
  <si>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</si>
  <si>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</si>
  <si>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</si>
  <si>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</si>
  <si>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</si>
  <si>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</si>
  <si>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</si>
  <si>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</si>
  <si>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</si>
  <si>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</si>
  <si>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</si>
  <si>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</si>
  <si>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</si>
  <si>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</si>
  <si>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</si>
  <si>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</si>
  <si>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</si>
  <si>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</si>
  <si>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</si>
  <si>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</si>
  <si>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</si>
  <si>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</si>
  <si>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</si>
  <si>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</si>
  <si>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</si>
  <si>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</si>
  <si>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</si>
  <si>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</si>
  <si>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</si>
  <si>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</si>
  <si>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</si>
  <si>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</si>
  <si>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</si>
  <si>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</si>
  <si>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</si>
  <si>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</si>
  <si>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</si>
  <si>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</si>
  <si>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</si>
  <si>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</si>
  <si>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</si>
  <si>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</si>
  <si>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</si>
  <si>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</si>
  <si>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</si>
  <si>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</si>
  <si>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</si>
  <si>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</si>
  <si>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</si>
  <si>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</si>
  <si>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</si>
  <si>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</si>
  <si>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</si>
  <si>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</si>
  <si>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</si>
  <si>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</si>
  <si>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</si>
  <si>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</si>
  <si>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</si>
  <si>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</si>
  <si>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</si>
  <si>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</si>
  <si>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</si>
  <si>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</si>
  <si>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</si>
  <si>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</si>
  <si>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</si>
  <si>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</si>
  <si>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</si>
  <si>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</si>
  <si>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</si>
  <si>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</si>
  <si>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</si>
  <si>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</si>
  <si>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</si>
  <si>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</si>
  <si>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</si>
  <si>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</si>
  <si>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</si>
  <si>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</si>
  <si>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</si>
  <si>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</si>
  <si>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</si>
  <si>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</si>
  <si>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</si>
  <si>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</si>
  <si>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</si>
  <si>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</si>
  <si>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</si>
  <si>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</si>
  <si>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</si>
  <si>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</si>
  <si>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</si>
  <si>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</si>
  <si>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</si>
  <si>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</si>
  <si>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</si>
  <si>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</si>
  <si>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</si>
  <si>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</si>
  <si>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</si>
  <si>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</si>
  <si>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</si>
  <si>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</si>
  <si>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</si>
  <si>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</si>
  <si>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</si>
  <si>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</si>
  <si>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</si>
  <si>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</si>
  <si>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</si>
  <si>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</si>
  <si>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</si>
  <si>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</si>
  <si>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</si>
  <si>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</si>
  <si>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</si>
  <si>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</si>
  <si>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</si>
  <si>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</si>
  <si>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</si>
  <si>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</si>
  <si>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</si>
  <si>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</si>
  <si>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</si>
  <si>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</si>
  <si>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</si>
  <si>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</si>
  <si>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</si>
  <si>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</si>
  <si>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</si>
  <si>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</si>
  <si>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</si>
  <si>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</si>
  <si>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</si>
  <si>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</si>
  <si>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</si>
  <si>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</si>
  <si>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</si>
  <si>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</si>
  <si>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</si>
  <si>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</si>
  <si>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</si>
  <si>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</si>
  <si>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</si>
  <si>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</si>
  <si>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</si>
  <si>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</si>
  <si>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</si>
  <si>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</si>
  <si>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</si>
  <si>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</si>
  <si>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</si>
  <si>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</si>
  <si>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</si>
  <si>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</si>
  <si>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</si>
  <si>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</si>
  <si>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</si>
  <si>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</si>
  <si>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</si>
  <si>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</si>
  <si>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</si>
  <si>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</si>
  <si>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</si>
  <si>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</si>
  <si>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</si>
  <si>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</si>
  <si>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</si>
  <si>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</si>
  <si>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</si>
  <si>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</si>
  <si>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</si>
  <si>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</si>
  <si>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</si>
  <si>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</si>
  <si>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</si>
  <si>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</si>
  <si>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</si>
  <si>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</si>
  <si>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</si>
  <si>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</si>
  <si>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</si>
  <si>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</si>
  <si>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</si>
  <si>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</si>
  <si>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</si>
  <si>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</si>
  <si>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</si>
  <si>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</si>
  <si>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</si>
  <si>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</si>
  <si>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</si>
  <si>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</si>
  <si>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</si>
  <si>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</si>
  <si>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</si>
  <si>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</si>
  <si>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</si>
  <si>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</si>
  <si>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</si>
  <si>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</si>
  <si>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</si>
  <si>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</si>
  <si>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</si>
  <si>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</si>
  <si>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</si>
  <si>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</si>
  <si>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</si>
  <si>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</si>
  <si>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</si>
  <si>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</si>
  <si>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</si>
  <si>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</si>
  <si>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</si>
  <si>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</si>
  <si>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</si>
  <si>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</si>
  <si>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</si>
  <si>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</si>
  <si>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</si>
  <si>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</si>
  <si>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</si>
  <si>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</si>
  <si>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</si>
  <si>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</si>
  <si>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</si>
  <si>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</si>
  <si>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</si>
  <si>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</si>
  <si>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</si>
  <si>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</si>
  <si>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</si>
  <si>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</si>
  <si>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</si>
  <si>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</si>
  <si>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</si>
  <si>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</si>
  <si>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</si>
  <si>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</si>
  <si>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</si>
  <si>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</si>
  <si>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</si>
  <si>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</si>
  <si>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</si>
  <si>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</si>
  <si>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</si>
  <si>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</si>
  <si>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</si>
  <si>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</si>
  <si>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</si>
  <si>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</si>
  <si>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</si>
  <si>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</si>
  <si>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</si>
  <si>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</si>
  <si>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</si>
  <si>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</si>
  <si>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</si>
  <si>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</si>
  <si>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</si>
  <si>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</si>
  <si>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</si>
  <si>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</si>
  <si>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</si>
  <si>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</si>
  <si>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</si>
  <si>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</si>
  <si>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</si>
  <si>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</si>
  <si>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</si>
  <si>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</si>
  <si>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</si>
  <si>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</si>
  <si>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</si>
  <si>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</si>
  <si>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</si>
  <si>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</si>
  <si>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</si>
  <si>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</si>
  <si>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</si>
  <si>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</si>
  <si>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</si>
  <si>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</si>
  <si>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</si>
  <si>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</si>
  <si>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</si>
  <si>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</si>
  <si>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</si>
  <si>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</si>
  <si>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</si>
  <si>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</si>
  <si>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</si>
  <si>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</si>
  <si>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</si>
  <si>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</si>
  <si>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</si>
  <si>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</si>
  <si>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</si>
  <si>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</si>
  <si>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</si>
  <si>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</si>
  <si>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</si>
  <si>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</si>
  <si>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</si>
  <si>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</si>
  <si>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</si>
  <si>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</si>
  <si>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</si>
  <si>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</si>
  <si>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</si>
  <si>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</si>
  <si>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</si>
  <si>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</si>
  <si>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</si>
  <si>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</si>
  <si>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</si>
  <si>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</si>
  <si>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</si>
  <si>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</si>
  <si>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</si>
  <si>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</si>
  <si>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</si>
  <si>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</si>
  <si>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</si>
  <si>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</si>
  <si>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</si>
  <si>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</si>
  <si>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</si>
  <si>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</si>
  <si>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</si>
  <si>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</si>
  <si>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</si>
  <si>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</si>
  <si>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</si>
  <si>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</si>
  <si>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</si>
  <si>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</si>
  <si>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</si>
  <si>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</si>
  <si>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</si>
  <si>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</si>
  <si>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</si>
  <si>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</si>
  <si>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</si>
  <si>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</si>
  <si>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</si>
  <si>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</si>
  <si>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</si>
  <si>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</si>
  <si>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</si>
  <si>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</si>
  <si>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</si>
  <si>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</si>
  <si>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</si>
  <si>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</si>
  <si>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</si>
  <si>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</si>
  <si>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</si>
  <si>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</si>
  <si>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</si>
  <si>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</si>
  <si>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</si>
  <si>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</si>
  <si>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</si>
  <si>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</si>
  <si>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</si>
  <si>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</si>
  <si>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</si>
  <si>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</si>
  <si>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</si>
  <si>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</si>
  <si>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</si>
  <si>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</si>
  <si>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</si>
  <si>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</si>
  <si>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</si>
  <si>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</si>
  <si>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</si>
  <si>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</si>
  <si>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</si>
  <si>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</si>
  <si>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</si>
  <si>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</si>
  <si>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</si>
  <si>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</si>
  <si>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</si>
  <si>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</si>
  <si>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</si>
  <si>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</si>
  <si>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</si>
  <si>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</si>
  <si>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</si>
  <si>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</si>
  <si>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</si>
  <si>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</si>
  <si>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</si>
  <si>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</si>
  <si>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</si>
  <si>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</si>
  <si>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</si>
  <si>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</si>
  <si>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</si>
  <si>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</si>
  <si>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</si>
  <si>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</si>
  <si>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</si>
  <si>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</si>
  <si>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</si>
  <si>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</si>
  <si>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</si>
  <si>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</si>
  <si>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</si>
  <si>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</si>
  <si>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</si>
  <si>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</si>
  <si>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</si>
  <si>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</si>
  <si>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</si>
  <si>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</si>
  <si>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</si>
  <si>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</si>
  <si>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</si>
  <si>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</si>
  <si>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</si>
  <si>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</si>
  <si>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</si>
  <si>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</si>
  <si>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</si>
  <si>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</si>
  <si>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</si>
  <si>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</si>
  <si>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</si>
  <si>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</si>
  <si>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</si>
  <si>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</si>
  <si>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</si>
  <si>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</si>
  <si>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</si>
  <si>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</si>
  <si>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</si>
  <si>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</si>
  <si>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</si>
  <si>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</si>
  <si>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</si>
  <si>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</si>
  <si>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</si>
  <si>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</si>
  <si>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</si>
  <si>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</si>
  <si>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</si>
  <si>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</si>
  <si>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</si>
  <si>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</si>
  <si>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</si>
  <si>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</si>
  <si>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</si>
  <si>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</si>
  <si>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</si>
  <si>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</si>
  <si>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</si>
  <si>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</si>
  <si>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</si>
  <si>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</si>
  <si>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</si>
  <si>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</si>
  <si>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</si>
  <si>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</si>
  <si>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</si>
  <si>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</si>
  <si>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</si>
  <si>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</si>
  <si>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</si>
  <si>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</si>
  <si>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</si>
  <si>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</si>
  <si>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</si>
  <si>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</si>
  <si>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</si>
  <si>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</si>
  <si>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</si>
  <si>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</si>
  <si>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</si>
  <si>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</si>
  <si>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</si>
  <si>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</si>
  <si>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</si>
  <si>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</si>
  <si>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</si>
  <si>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</si>
  <si>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</si>
  <si>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</si>
  <si>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</si>
  <si>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</si>
  <si>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</si>
  <si>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</si>
  <si>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</si>
  <si>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</si>
  <si>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</si>
  <si>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</si>
  <si>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</si>
  <si>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</si>
  <si>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</si>
  <si>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</si>
  <si>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</si>
  <si>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</si>
  <si>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</si>
  <si>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</si>
  <si>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</si>
  <si>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</si>
  <si>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</si>
  <si>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</si>
  <si>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</si>
  <si>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</si>
  <si>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</si>
  <si>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</si>
  <si>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</si>
  <si>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</si>
  <si>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</si>
  <si>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</si>
  <si>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</si>
  <si>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</si>
  <si>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</si>
  <si>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</si>
  <si>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</si>
  <si>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</si>
  <si>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</si>
  <si>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</si>
  <si>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</si>
  <si>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</si>
  <si>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</si>
  <si>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</si>
  <si>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</si>
  <si>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</si>
  <si>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</si>
  <si>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</si>
  <si>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</si>
  <si>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</si>
  <si>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</si>
  <si>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</si>
  <si>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</si>
  <si>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</si>
  <si>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</si>
  <si>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</si>
  <si>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</si>
  <si>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</si>
  <si>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</si>
  <si>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</si>
  <si>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</si>
  <si>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</si>
  <si>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</si>
  <si>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</si>
  <si>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</si>
  <si>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</si>
  <si>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</si>
  <si>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</si>
  <si>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</si>
  <si>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</si>
  <si>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</si>
  <si>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</si>
  <si>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</si>
  <si>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</si>
  <si>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</si>
  <si>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</si>
  <si>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</si>
  <si>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</si>
  <si>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</si>
  <si>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</si>
  <si>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</si>
  <si>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</si>
  <si>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</si>
  <si>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</si>
  <si>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</si>
  <si>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</si>
  <si>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</si>
  <si>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</si>
  <si>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</si>
  <si>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</si>
  <si>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</si>
  <si>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</si>
  <si>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</si>
  <si>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</si>
  <si>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</si>
  <si>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</si>
  <si>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</si>
  <si>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</si>
  <si>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</si>
  <si>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</si>
  <si>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</si>
  <si>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</si>
  <si>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</si>
  <si>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</si>
  <si>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</si>
  <si>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</si>
  <si>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</si>
  <si>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</si>
  <si>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</si>
  <si>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</si>
  <si>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</si>
  <si>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</si>
  <si>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</si>
  <si>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</si>
  <si>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</si>
  <si>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</si>
  <si>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</si>
  <si>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</si>
  <si>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</si>
  <si>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</si>
  <si>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</si>
  <si>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</si>
  <si>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</si>
  <si>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</si>
  <si>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</si>
  <si>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</si>
  <si>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</si>
  <si>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</si>
  <si>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</si>
  <si>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</si>
  <si>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</si>
  <si>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</si>
  <si>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</si>
  <si>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</si>
  <si>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</si>
  <si>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</si>
  <si>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</si>
  <si>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</si>
  <si>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</si>
  <si>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</si>
  <si>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</si>
  <si>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</si>
  <si>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</si>
  <si>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</si>
  <si>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</si>
  <si>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</si>
  <si>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</si>
  <si>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</si>
  <si>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</si>
  <si>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</si>
  <si>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</si>
  <si>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</si>
  <si>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</si>
  <si>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</si>
  <si>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</si>
  <si>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</si>
  <si>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</si>
  <si>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</si>
  <si>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</si>
  <si>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</si>
  <si>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</si>
  <si>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</si>
  <si>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</si>
  <si>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</si>
  <si>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</si>
  <si>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</si>
  <si>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</si>
  <si>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</si>
  <si>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</si>
  <si>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</si>
  <si>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</si>
  <si>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</si>
  <si>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</si>
  <si>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</si>
  <si>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</si>
  <si>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</si>
  <si>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</si>
  <si>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</si>
  <si>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</si>
  <si>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</si>
  <si>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</si>
  <si>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</si>
  <si>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</si>
  <si>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</si>
  <si>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</si>
  <si>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</si>
  <si>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</si>
  <si>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</si>
  <si>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</si>
  <si>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</si>
  <si>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</si>
  <si>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</si>
  <si>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</si>
  <si>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</si>
  <si>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</si>
  <si>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</si>
  <si>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</si>
  <si>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</si>
  <si>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</si>
  <si>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</si>
  <si>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</si>
  <si>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</si>
  <si>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</si>
  <si>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</si>
  <si>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</si>
  <si>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</si>
  <si>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</si>
  <si>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</si>
  <si>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</si>
  <si>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</si>
  <si>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</si>
  <si>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</si>
  <si>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</si>
  <si>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</si>
  <si>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</si>
  <si>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</si>
  <si>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</si>
  <si>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</si>
  <si>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</si>
  <si>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</si>
  <si>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</si>
  <si>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</si>
  <si>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</si>
  <si>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</si>
  <si>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</si>
  <si>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</si>
  <si>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</si>
  <si>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</si>
  <si>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</si>
  <si>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</si>
  <si>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</si>
  <si>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</si>
  <si>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</si>
  <si>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</si>
  <si>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</si>
  <si>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</si>
  <si>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</si>
  <si>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</si>
  <si>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</si>
  <si>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</si>
  <si>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</si>
  <si>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</si>
  <si>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</si>
  <si>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</si>
  <si>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</si>
  <si>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</si>
  <si>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</si>
  <si>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</si>
  <si>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</si>
  <si>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</si>
  <si>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</si>
  <si>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</si>
  <si>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</si>
  <si>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</si>
  <si>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</si>
  <si>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</si>
  <si>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</si>
  <si>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</si>
  <si>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</si>
  <si>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</si>
  <si>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</si>
  <si>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</si>
  <si>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</si>
  <si>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</si>
  <si>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</si>
  <si>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</si>
  <si>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</si>
  <si>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</si>
  <si>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</si>
  <si>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</si>
  <si>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</si>
  <si>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</si>
  <si>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</si>
  <si>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</si>
  <si>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</si>
  <si>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</si>
  <si>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</si>
  <si>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</si>
  <si>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</si>
  <si>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</si>
  <si>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</si>
  <si>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</si>
  <si>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</si>
  <si>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</si>
  <si>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</si>
  <si>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</si>
  <si>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</si>
  <si>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</si>
  <si>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</si>
  <si>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</si>
  <si>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</si>
  <si>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</si>
  <si>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</si>
  <si>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</si>
  <si>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</si>
  <si>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</si>
  <si>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</si>
  <si>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</si>
  <si>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</si>
  <si>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</si>
  <si>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</si>
  <si>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</si>
  <si>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</si>
  <si>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</si>
  <si>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</si>
  <si>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</si>
  <si>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</si>
  <si>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</si>
  <si>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</si>
  <si>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</si>
  <si>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</si>
  <si>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</si>
  <si>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</si>
  <si>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</si>
  <si>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</si>
  <si>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</si>
  <si>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</si>
  <si>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</si>
  <si>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</si>
  <si>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</si>
  <si>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</si>
  <si>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</si>
  <si>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</si>
  <si>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</si>
  <si>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</si>
  <si>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</si>
  <si>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</si>
  <si>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</si>
  <si>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</si>
  <si>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</si>
  <si>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</si>
  <si>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</si>
  <si>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</si>
  <si>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</si>
  <si>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</si>
  <si>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</si>
  <si>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</si>
  <si>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</si>
  <si>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</si>
  <si>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</si>
  <si>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</si>
  <si>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</si>
  <si>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</si>
  <si>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</si>
  <si>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</si>
  <si>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</si>
  <si>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</si>
  <si>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</si>
  <si>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</si>
  <si>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</si>
  <si>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</si>
  <si>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</si>
  <si>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</si>
  <si>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</si>
  <si>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</si>
  <si>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</si>
  <si>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</si>
  <si>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</si>
  <si>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</si>
  <si>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</si>
  <si>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</si>
  <si>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</si>
  <si>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</si>
  <si>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</si>
  <si>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</si>
  <si>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</si>
  <si>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</si>
  <si>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</si>
  <si>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</si>
  <si>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</si>
  <si>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</si>
  <si>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</si>
  <si>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</si>
  <si>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</si>
  <si>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</si>
  <si>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</si>
  <si>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</si>
  <si>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</si>
  <si>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</si>
  <si>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</si>
  <si>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</si>
  <si>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</si>
  <si>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</si>
  <si>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</si>
  <si>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</si>
  <si>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</si>
  <si>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</si>
  <si>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</si>
  <si>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</si>
  <si>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</si>
  <si>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</si>
  <si>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</si>
  <si>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</si>
  <si>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</si>
  <si>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</si>
  <si>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</si>
  <si>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</si>
  <si>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</si>
  <si>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</si>
  <si>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</si>
  <si>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</si>
  <si>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</si>
  <si>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</si>
  <si>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</si>
  <si>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</si>
  <si>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</si>
  <si>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</si>
  <si>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</si>
  <si>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</si>
  <si>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</si>
  <si>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</si>
  <si>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</si>
  <si>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</si>
  <si>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</si>
  <si>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</si>
  <si>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</si>
  <si>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</si>
  <si>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</si>
  <si>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</si>
  <si>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</si>
  <si>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</si>
  <si>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</si>
  <si>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</si>
  <si>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</si>
  <si>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</si>
  <si>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</si>
  <si>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</si>
  <si>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</si>
  <si>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</si>
  <si>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</si>
  <si>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</si>
  <si>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</si>
  <si>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</si>
  <si>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</si>
  <si>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</si>
  <si>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</si>
  <si>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</si>
  <si>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</si>
  <si>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</si>
  <si>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</si>
  <si>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</si>
  <si>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</si>
  <si>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</si>
  <si>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</si>
  <si>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</si>
  <si>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</si>
  <si>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</si>
  <si>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</si>
  <si>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</si>
  <si>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</si>
  <si>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</si>
  <si>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</si>
  <si>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</si>
  <si>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</si>
  <si>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</si>
  <si>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</si>
  <si>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</si>
  <si>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</si>
  <si>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</si>
  <si>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</si>
  <si>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</si>
  <si>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</si>
  <si>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</si>
  <si>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</si>
  <si>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</si>
  <si>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</si>
  <si>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</si>
  <si>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</si>
  <si>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</si>
  <si>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</si>
  <si>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</si>
  <si>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</si>
  <si>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</si>
  <si>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</si>
  <si>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</si>
  <si>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</si>
  <si>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</si>
  <si>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</si>
  <si>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</si>
  <si>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</si>
  <si>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</si>
  <si>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</si>
  <si>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</si>
  <si>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</si>
  <si>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</si>
  <si>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</si>
  <si>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</si>
  <si>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</si>
  <si>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</si>
  <si>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</si>
  <si>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</si>
  <si>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</si>
  <si>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</si>
  <si>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</si>
  <si>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</si>
  <si>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</si>
  <si>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</si>
  <si>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</si>
  <si>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</si>
  <si>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</si>
  <si>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</si>
  <si>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</si>
  <si>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</si>
  <si>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</si>
  <si>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</si>
  <si>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</si>
  <si>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</si>
  <si>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</si>
  <si>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</si>
  <si>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</si>
  <si>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</si>
  <si>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</si>
  <si>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</si>
  <si>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</si>
  <si>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</si>
  <si>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</si>
  <si>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</si>
  <si>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</si>
  <si>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</si>
  <si>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</si>
  <si>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</si>
  <si>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</si>
  <si>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</si>
  <si>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</si>
  <si>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</si>
  <si>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</si>
  <si>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</si>
  <si>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</si>
  <si>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</si>
  <si>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</si>
  <si>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</si>
  <si>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</si>
  <si>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</si>
  <si>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</si>
  <si>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</si>
  <si>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</si>
  <si>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</si>
  <si>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</si>
  <si>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</si>
  <si>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</si>
  <si>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</si>
  <si>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</si>
  <si>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</si>
  <si>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</si>
  <si>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</si>
  <si>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</si>
  <si>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</si>
  <si>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</si>
  <si>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</si>
  <si>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</si>
  <si>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</si>
  <si>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</si>
  <si>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</si>
  <si>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</si>
  <si>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</si>
  <si>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</si>
  <si>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</si>
  <si>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</si>
  <si>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</si>
  <si>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</si>
  <si>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</si>
  <si>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</si>
  <si>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</si>
  <si>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</si>
  <si>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</si>
  <si>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</si>
  <si>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</si>
  <si>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</si>
  <si>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</si>
  <si>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</si>
  <si>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</si>
  <si>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</si>
  <si>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</si>
  <si>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</si>
  <si>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</si>
  <si>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</si>
  <si>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</si>
  <si>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</si>
  <si>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</si>
  <si>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</si>
  <si>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</si>
  <si>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</si>
  <si>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</si>
  <si>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</si>
  <si>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</si>
  <si>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</si>
  <si>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</si>
  <si>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</si>
  <si>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</si>
  <si>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</si>
  <si>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</si>
  <si>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</si>
  <si>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</si>
  <si>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</si>
  <si>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</si>
  <si>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</si>
  <si>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</si>
  <si>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</si>
  <si>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</si>
  <si>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</si>
  <si>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</si>
  <si>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</si>
  <si>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</si>
  <si>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</si>
  <si>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</si>
  <si>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</si>
  <si>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</si>
  <si>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</si>
  <si>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</si>
  <si>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</si>
  <si>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</si>
  <si>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</si>
  <si>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</si>
  <si>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</si>
  <si>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</si>
  <si>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</si>
  <si>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</si>
  <si>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</si>
  <si>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</si>
  <si>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</si>
  <si>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</si>
  <si>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</si>
  <si>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</si>
  <si>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</si>
  <si>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</si>
  <si>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</si>
  <si>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</si>
  <si>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</si>
  <si>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</si>
  <si>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</si>
  <si>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</si>
  <si>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</si>
  <si>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</si>
  <si>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</si>
  <si>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</si>
  <si>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</si>
  <si>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</si>
  <si>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</si>
  <si>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</si>
  <si>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</si>
  <si>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</si>
  <si>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</si>
  <si>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</si>
  <si>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</si>
  <si>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</si>
  <si>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</si>
  <si>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</si>
  <si>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</si>
  <si>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</si>
  <si>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</si>
  <si>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</si>
  <si>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</si>
  <si>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</si>
  <si>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</si>
  <si>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</si>
  <si>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</si>
  <si>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</si>
  <si>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</si>
  <si>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</si>
  <si>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</si>
  <si>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</si>
  <si>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</si>
  <si>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</si>
  <si>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</si>
  <si>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</si>
  <si>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</si>
  <si>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</si>
  <si>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</si>
  <si>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</si>
  <si>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</si>
  <si>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</si>
  <si>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</si>
  <si>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</si>
  <si>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</si>
  <si>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</si>
  <si>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</si>
  <si>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</si>
  <si>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</si>
  <si>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</si>
  <si>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</si>
  <si>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</si>
  <si>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</si>
  <si>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</si>
  <si>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</si>
  <si>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</si>
  <si>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</si>
  <si>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</si>
  <si>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</si>
  <si>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</si>
  <si>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</si>
  <si>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</si>
  <si>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</si>
  <si>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</si>
  <si>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</si>
  <si>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</si>
  <si>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</si>
  <si>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</si>
  <si>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</si>
  <si>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</si>
  <si>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</si>
  <si>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</si>
  <si>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</si>
  <si>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</si>
  <si>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</si>
  <si>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</si>
  <si>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</si>
  <si>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</si>
  <si>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</si>
  <si>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</si>
  <si>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</si>
  <si>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</si>
  <si>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</si>
  <si>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</si>
  <si>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</si>
  <si>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</si>
  <si>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</si>
  <si>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</si>
  <si>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</si>
  <si>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</si>
  <si>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</si>
  <si>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</si>
  <si>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</si>
  <si>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</si>
  <si>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</si>
  <si>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</si>
  <si>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</si>
  <si>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</si>
  <si>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</si>
  <si>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</si>
  <si>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</si>
  <si>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</si>
  <si>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</si>
  <si>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</si>
  <si>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</si>
  <si>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</si>
  <si>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</si>
  <si>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</si>
  <si>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</si>
  <si>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</si>
  <si>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</si>
  <si>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</si>
  <si>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</si>
  <si>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</si>
  <si>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</si>
  <si>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</si>
  <si>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</si>
  <si>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</si>
  <si>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</si>
  <si>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</si>
  <si>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</si>
  <si>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</si>
  <si>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</si>
  <si>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</si>
  <si>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</si>
  <si>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</si>
  <si>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</si>
  <si>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</si>
  <si>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</si>
  <si>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</si>
  <si>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</si>
  <si>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</si>
  <si>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</si>
  <si>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</si>
  <si>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</si>
  <si>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</si>
  <si>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</si>
  <si>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</si>
  <si>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</si>
  <si>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</si>
  <si>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</si>
  <si>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</si>
  <si>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</si>
  <si>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</si>
  <si>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</si>
  <si>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</si>
  <si>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</si>
  <si>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</si>
  <si>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</si>
  <si>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</si>
  <si>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</si>
  <si>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</si>
  <si>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</si>
  <si>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</si>
  <si>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</si>
  <si>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</si>
  <si>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</si>
  <si>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</si>
  <si>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</si>
  <si>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</si>
  <si>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</si>
  <si>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</si>
  <si>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</si>
  <si>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</si>
  <si>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</si>
  <si>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</si>
  <si>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</si>
  <si>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</si>
  <si>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</si>
  <si>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</si>
  <si>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</si>
  <si>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</si>
  <si>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</si>
  <si>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</si>
  <si>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</si>
  <si>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</si>
  <si>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</si>
  <si>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</si>
  <si>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</si>
  <si>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</si>
  <si>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</si>
  <si>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</si>
  <si>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</si>
  <si>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</si>
  <si>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</si>
  <si>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</si>
  <si>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</si>
  <si>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</si>
  <si>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</si>
  <si>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</si>
  <si>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</si>
  <si>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</si>
  <si>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</si>
  <si>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</si>
  <si>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</si>
  <si>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</si>
  <si>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</si>
  <si>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</si>
  <si>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</si>
  <si>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</si>
  <si>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</si>
  <si>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</si>
  <si>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</si>
  <si>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</si>
  <si>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</si>
  <si>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</si>
  <si>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</si>
  <si>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</si>
  <si>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</si>
  <si>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</si>
  <si>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</si>
  <si>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</si>
  <si>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</si>
  <si>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</si>
  <si>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</si>
  <si>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</si>
  <si>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</si>
  <si>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</si>
  <si>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</si>
  <si>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</si>
  <si>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</si>
  <si>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</si>
  <si>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</si>
  <si>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</si>
  <si>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</si>
  <si>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</si>
  <si>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</si>
  <si>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</si>
  <si>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</si>
  <si>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</si>
  <si>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</si>
  <si>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</si>
  <si>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</si>
  <si>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</si>
  <si>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</si>
  <si>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</si>
  <si>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</si>
  <si>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</si>
  <si>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</si>
  <si>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</si>
  <si>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</si>
  <si>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</si>
  <si>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</si>
  <si>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</si>
  <si>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</si>
  <si>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</si>
  <si>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</si>
  <si>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</si>
  <si>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</si>
  <si>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</si>
  <si>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</si>
  <si>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</si>
  <si>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</si>
  <si>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</si>
  <si>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</si>
  <si>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</si>
  <si>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</si>
  <si>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</si>
  <si>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</si>
  <si>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</si>
  <si>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</si>
  <si>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</si>
  <si>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</si>
  <si>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</si>
  <si>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</si>
  <si>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</si>
  <si>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</si>
  <si>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</si>
  <si>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</si>
  <si>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</si>
  <si>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</si>
  <si>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</si>
  <si>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</si>
  <si>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</si>
  <si>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</si>
  <si>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</si>
  <si>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</si>
  <si>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</si>
  <si>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</si>
  <si>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</si>
  <si>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</si>
  <si>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</si>
  <si>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</si>
  <si>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</si>
  <si>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</si>
  <si>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</si>
  <si>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</si>
  <si>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</si>
  <si>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</si>
  <si>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</si>
  <si>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</si>
  <si>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</si>
  <si>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</si>
  <si>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</si>
  <si>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</si>
  <si>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</si>
  <si>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</si>
  <si>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</si>
  <si>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</si>
  <si>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</si>
  <si>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</si>
  <si>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</si>
  <si>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</si>
  <si>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</si>
  <si>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</si>
  <si>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</si>
  <si>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</si>
  <si>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</si>
  <si>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</si>
  <si>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</si>
  <si>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</si>
  <si>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</si>
  <si>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</si>
  <si>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</si>
  <si>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</si>
  <si>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</si>
  <si>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</si>
  <si>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</si>
  <si>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</si>
  <si>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</si>
  <si>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</si>
  <si>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</si>
  <si>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</si>
  <si>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</si>
  <si>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</si>
  <si>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</si>
  <si>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</si>
  <si>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</si>
  <si>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</si>
  <si>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</si>
  <si>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</si>
  <si>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</si>
  <si>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</si>
  <si>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</si>
  <si>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</si>
  <si>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</si>
  <si>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</si>
  <si>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</si>
  <si>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</si>
  <si>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</si>
  <si>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</si>
  <si>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</si>
  <si>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</si>
  <si>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</si>
  <si>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</si>
  <si>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</si>
  <si>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</si>
  <si>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</si>
  <si>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</si>
  <si>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</si>
  <si>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</si>
  <si>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</si>
  <si>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</si>
  <si>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</si>
  <si>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</si>
  <si>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</si>
  <si>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</si>
  <si>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</si>
  <si>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</si>
  <si>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</si>
  <si>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</si>
  <si>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</si>
  <si>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</si>
  <si>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</si>
  <si>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</si>
  <si>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</si>
  <si>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</si>
  <si>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</si>
  <si>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</si>
  <si>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</si>
  <si>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</si>
  <si>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</si>
  <si>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</si>
  <si>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</si>
  <si>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</si>
  <si>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</si>
  <si>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</si>
  <si>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</si>
  <si>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</si>
  <si>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</si>
  <si>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</si>
  <si>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</si>
  <si>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</si>
  <si>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</si>
  <si>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</si>
  <si>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</si>
  <si>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</si>
  <si>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</si>
  <si>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</si>
  <si>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</si>
  <si>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</si>
  <si>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</si>
  <si>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</si>
  <si>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</si>
  <si>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</si>
  <si>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</si>
  <si>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</si>
  <si>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</si>
  <si>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</si>
  <si>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</si>
  <si>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</si>
  <si>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</si>
  <si>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</si>
  <si>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</si>
  <si>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</si>
  <si>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</si>
  <si>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</si>
  <si>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</si>
  <si>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</si>
  <si>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</si>
  <si>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</si>
  <si>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</si>
  <si>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</si>
  <si>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</si>
  <si>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</si>
  <si>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</si>
  <si>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</si>
  <si>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</si>
  <si>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</si>
  <si>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</si>
  <si>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</si>
  <si>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</si>
  <si>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</si>
  <si>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</si>
  <si>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</si>
  <si>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</si>
  <si>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</si>
  <si>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</si>
  <si>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</si>
  <si>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</si>
  <si>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</si>
  <si>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</si>
  <si>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</si>
  <si>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</si>
  <si>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</si>
  <si>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</si>
  <si>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</si>
  <si>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</si>
  <si>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</si>
  <si>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</si>
  <si>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</si>
  <si>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</si>
  <si>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</si>
  <si>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</si>
  <si>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</si>
  <si>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</si>
  <si>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</si>
  <si>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</si>
  <si>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</si>
  <si>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</si>
  <si>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</si>
  <si>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</si>
  <si>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</si>
  <si>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</si>
  <si>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</si>
  <si>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</si>
  <si>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</si>
  <si>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</si>
  <si>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</si>
  <si>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</si>
  <si>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</si>
  <si>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</si>
  <si>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</si>
  <si>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</si>
  <si>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</si>
  <si>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</si>
  <si>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</si>
  <si>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</si>
  <si>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</si>
  <si>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</si>
  <si>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</si>
  <si>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</si>
  <si>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</si>
  <si>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</si>
  <si>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</si>
  <si>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</si>
  <si>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</si>
  <si>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</si>
  <si>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</si>
  <si>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</si>
  <si>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</si>
  <si>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</si>
  <si>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</si>
  <si>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</si>
  <si>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</si>
  <si>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</si>
  <si>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</si>
  <si>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</si>
  <si>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</si>
  <si>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</si>
  <si>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</si>
  <si>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</si>
  <si>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</si>
  <si>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</si>
  <si>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</si>
  <si>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</si>
  <si>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</si>
  <si>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</si>
  <si>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</si>
  <si>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</si>
  <si>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</si>
  <si>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</si>
  <si>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</si>
  <si>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</si>
  <si>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</si>
  <si>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</si>
  <si>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</si>
  <si>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</si>
  <si>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</si>
  <si>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</si>
  <si>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</si>
  <si>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</si>
  <si>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</si>
  <si>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</si>
  <si>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</si>
  <si>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</si>
  <si>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</si>
  <si>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</si>
  <si>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</si>
  <si>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</si>
  <si>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</si>
  <si>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</si>
  <si>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</si>
  <si>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</si>
  <si>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</si>
  <si>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</si>
  <si>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</si>
  <si>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</si>
  <si>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</si>
  <si>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</si>
  <si>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</si>
  <si>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</si>
  <si>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</si>
  <si>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</si>
  <si>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</si>
  <si>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</si>
  <si>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</si>
  <si>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</si>
  <si>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</si>
  <si>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</si>
  <si>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</si>
  <si>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</si>
  <si>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</si>
  <si>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</si>
  <si>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</si>
  <si>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</si>
  <si>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</si>
  <si>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</si>
  <si>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</si>
  <si>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</si>
  <si>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</si>
  <si>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</si>
  <si>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</si>
  <si>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</si>
  <si>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</si>
  <si>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</si>
  <si>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</si>
  <si>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</si>
  <si>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</si>
  <si>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</si>
  <si>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</si>
  <si>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</si>
  <si>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</si>
  <si>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</si>
  <si>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</si>
  <si>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</si>
  <si>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</si>
  <si>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</si>
  <si>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</si>
  <si>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</si>
  <si>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</si>
  <si>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</si>
  <si>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</si>
  <si>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</si>
  <si>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</si>
  <si>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</si>
  <si>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</si>
  <si>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</si>
  <si>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</si>
  <si>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</si>
  <si>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</si>
  <si>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</si>
  <si>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</si>
  <si>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</si>
  <si>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</si>
  <si>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</si>
  <si>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</si>
  <si>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</si>
  <si>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</si>
  <si>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</si>
  <si>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</si>
  <si>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</si>
  <si>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</si>
  <si>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</si>
  <si>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</si>
  <si>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</si>
  <si>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</si>
  <si>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</si>
  <si>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</si>
  <si>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</si>
  <si>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</si>
  <si>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</si>
  <si>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</si>
  <si>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</si>
  <si>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</si>
  <si>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</si>
  <si>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</si>
  <si>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</si>
  <si>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</si>
  <si>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</si>
  <si>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</si>
  <si>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</si>
  <si>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</si>
  <si>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</si>
  <si>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</si>
  <si>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</si>
  <si>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</si>
  <si>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</si>
  <si>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</si>
  <si>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</si>
  <si>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</si>
  <si>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</si>
  <si>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</si>
  <si>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</si>
  <si>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</si>
  <si>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</si>
  <si>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</si>
  <si>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</si>
  <si>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</si>
  <si>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</si>
  <si>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</si>
  <si>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</si>
  <si>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</si>
  <si>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</si>
  <si>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</si>
  <si>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</si>
  <si>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</si>
  <si>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</si>
  <si>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</si>
  <si>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</si>
  <si>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</si>
  <si>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</si>
  <si>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</si>
  <si>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</si>
  <si>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</si>
  <si>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</si>
  <si>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</si>
  <si>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</si>
  <si>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</si>
  <si>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</si>
  <si>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</si>
  <si>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</si>
  <si>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</si>
  <si>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</si>
  <si>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</si>
  <si>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</si>
  <si>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</si>
  <si>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</si>
  <si>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</si>
  <si>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</si>
  <si>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</si>
  <si>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</si>
  <si>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</si>
  <si>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</si>
  <si>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</si>
  <si>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</si>
  <si>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</si>
  <si>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</si>
  <si>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</si>
  <si>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</si>
  <si>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</si>
  <si>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</si>
  <si>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</si>
  <si>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</si>
  <si>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</si>
  <si>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</si>
  <si>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</si>
  <si>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</si>
  <si>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</si>
  <si>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</si>
  <si>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</si>
  <si>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</si>
  <si>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</si>
  <si>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</si>
  <si>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</si>
  <si>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</si>
  <si>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</si>
  <si>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</si>
  <si>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</si>
  <si>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</si>
  <si>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</si>
  <si>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</si>
  <si>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</si>
  <si>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</si>
  <si>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</si>
  <si>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</si>
  <si>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</si>
  <si>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</si>
  <si>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</si>
  <si>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</si>
  <si>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</si>
  <si>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</si>
  <si>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</si>
  <si>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</si>
  <si>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</si>
  <si>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</si>
  <si>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</si>
  <si>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</si>
  <si>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</si>
  <si>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</si>
  <si>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</si>
  <si>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</si>
  <si>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</si>
  <si>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</si>
  <si>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</si>
  <si>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</si>
  <si>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</si>
  <si>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</si>
  <si>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</si>
  <si>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</si>
  <si>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</si>
  <si>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</si>
  <si>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</si>
  <si>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</si>
  <si>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</si>
  <si>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</si>
  <si>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</si>
  <si>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</si>
  <si>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</si>
  <si>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</si>
  <si>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</si>
  <si>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</si>
  <si>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</si>
  <si>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</si>
  <si>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</si>
  <si>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</si>
  <si>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</si>
  <si>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</si>
  <si>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</si>
  <si>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</si>
  <si>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</si>
  <si>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</si>
  <si>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</si>
  <si>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</si>
  <si>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</si>
  <si>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</si>
  <si>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</si>
  <si>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</si>
  <si>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</si>
  <si>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</si>
  <si>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</si>
  <si>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</si>
  <si>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</si>
  <si>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</si>
  <si>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</si>
  <si>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</si>
  <si>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</si>
  <si>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</si>
  <si>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</si>
  <si>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</si>
  <si>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</si>
  <si>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</si>
  <si>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</si>
  <si>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</si>
  <si>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</si>
  <si>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</si>
  <si>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</si>
  <si>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</si>
  <si>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</si>
  <si>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</si>
  <si>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</si>
  <si>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</si>
  <si>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</si>
  <si>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</si>
  <si>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</si>
  <si>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</si>
  <si>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</si>
  <si>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</si>
  <si>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</si>
  <si>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</si>
  <si>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</si>
  <si>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</si>
  <si>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</si>
  <si>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</si>
  <si>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</si>
  <si>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</si>
  <si>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</si>
  <si>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</si>
  <si>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</si>
  <si>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</si>
  <si>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</si>
  <si>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</si>
  <si>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</si>
  <si>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</si>
  <si>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</si>
  <si>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</si>
  <si>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</si>
  <si>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</si>
  <si>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</si>
  <si>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</si>
  <si>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</si>
  <si>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</si>
  <si>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</si>
  <si>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</si>
  <si>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</si>
  <si>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</si>
  <si>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</si>
  <si>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</si>
  <si>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</si>
  <si>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</si>
  <si>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</si>
  <si>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</si>
  <si>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</si>
  <si>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</si>
  <si>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</si>
  <si>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</si>
  <si>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</si>
  <si>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</si>
  <si>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</si>
  <si>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</si>
  <si>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</si>
  <si>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</si>
  <si>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</si>
  <si>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</si>
  <si>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</si>
  <si>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</si>
  <si>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</si>
  <si>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</si>
  <si>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</si>
  <si>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</si>
  <si>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</si>
  <si>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</si>
  <si>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</si>
  <si>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</si>
  <si>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</si>
  <si>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</si>
  <si>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</si>
  <si>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</si>
  <si>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</si>
  <si>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</si>
  <si>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</si>
  <si>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</si>
  <si>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</si>
  <si>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</si>
  <si>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</si>
  <si>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</si>
  <si>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</si>
  <si>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</si>
  <si>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</si>
  <si>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</si>
  <si>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</si>
  <si>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</si>
  <si>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</si>
  <si>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</si>
  <si>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</si>
  <si>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</si>
  <si>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</si>
  <si>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</si>
  <si>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</si>
  <si>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</si>
  <si>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</si>
  <si>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</si>
  <si>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</si>
  <si>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</si>
  <si>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</si>
  <si>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</si>
  <si>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</si>
  <si>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</si>
  <si>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</si>
  <si>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</si>
  <si>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</si>
  <si>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</si>
  <si>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</si>
  <si>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</si>
  <si>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</si>
  <si>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</si>
  <si>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</si>
  <si>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</si>
  <si>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</si>
  <si>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</si>
  <si>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</si>
  <si>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</si>
  <si>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</si>
  <si>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</si>
  <si>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</si>
  <si>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</si>
  <si>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</si>
  <si>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</si>
  <si>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</si>
  <si>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</si>
  <si>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</si>
  <si>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</si>
  <si>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</si>
  <si>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</si>
  <si>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</si>
  <si>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</si>
  <si>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</si>
  <si>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</si>
  <si>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</si>
  <si>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</si>
  <si>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</si>
  <si>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</si>
  <si>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</si>
  <si>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</si>
  <si>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</si>
  <si>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</si>
  <si>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</si>
  <si>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</si>
  <si>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</si>
  <si>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</si>
  <si>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</si>
  <si>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</si>
  <si>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</si>
  <si>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</si>
  <si>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</si>
  <si>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</si>
  <si>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</si>
  <si>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</si>
  <si>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</si>
  <si>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</si>
  <si>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</si>
  <si>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</si>
  <si>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</si>
  <si>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</si>
  <si>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</si>
  <si>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</si>
  <si>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</si>
  <si>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</si>
  <si>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</si>
  <si>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</si>
  <si>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</si>
  <si>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</si>
  <si>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</si>
  <si>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</si>
  <si>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</si>
  <si>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</si>
  <si>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</si>
  <si>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</si>
  <si>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</si>
  <si>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</si>
  <si>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</si>
  <si>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</si>
  <si>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</si>
  <si>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</si>
  <si>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</si>
  <si>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</si>
  <si>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</si>
  <si>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</si>
  <si>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</si>
  <si>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</si>
  <si>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</si>
  <si>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</si>
  <si>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</si>
  <si>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</si>
  <si>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</si>
  <si>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</si>
  <si>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</si>
  <si>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</si>
  <si>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</si>
  <si>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</si>
  <si>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</si>
  <si>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</si>
  <si>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</si>
  <si>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</si>
  <si>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</si>
  <si>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</si>
  <si>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</si>
  <si>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</si>
  <si>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</si>
  <si>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</si>
  <si>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</si>
  <si>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</si>
  <si>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</si>
  <si>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</si>
  <si>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</si>
  <si>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</si>
  <si>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</si>
  <si>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</si>
  <si>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</si>
  <si>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</si>
  <si>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</si>
  <si>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</si>
  <si>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</si>
  <si>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</si>
  <si>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</si>
  <si>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</si>
  <si>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</si>
  <si>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</si>
  <si>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</si>
  <si>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</si>
  <si>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</si>
  <si>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</si>
  <si>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</si>
  <si>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</si>
  <si>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</si>
  <si>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</si>
  <si>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</si>
  <si>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</si>
  <si>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</si>
  <si>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</si>
  <si>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</si>
  <si>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</si>
  <si>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</si>
  <si>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</si>
  <si>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</si>
  <si>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</si>
  <si>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</si>
  <si>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</si>
  <si>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</si>
  <si>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</si>
  <si>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</si>
  <si>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</si>
  <si>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</si>
  <si>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</si>
  <si>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</si>
  <si>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</si>
  <si>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</si>
  <si>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</si>
  <si>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</si>
  <si>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</si>
  <si>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</si>
  <si>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</si>
  <si>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</si>
  <si>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</si>
  <si>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</si>
  <si>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</si>
  <si>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</si>
  <si>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</si>
  <si>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</si>
  <si>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</si>
  <si>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</si>
  <si>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</si>
  <si>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</si>
  <si>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</si>
  <si>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</si>
  <si>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</si>
  <si>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</si>
  <si>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</si>
  <si>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</si>
  <si>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</si>
  <si>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</si>
  <si>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</si>
  <si>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</si>
  <si>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</si>
  <si>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</si>
  <si>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</si>
  <si>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</si>
  <si>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</si>
  <si>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</si>
  <si>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</si>
  <si>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</si>
  <si>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</si>
  <si>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</si>
  <si>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</si>
  <si>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</si>
  <si>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</si>
  <si>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</si>
  <si>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</si>
  <si>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</si>
  <si>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</si>
  <si>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</si>
  <si>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</si>
  <si>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</si>
  <si>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</si>
  <si>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</si>
  <si>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</si>
  <si>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</si>
  <si>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</si>
  <si>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</si>
  <si>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</si>
  <si>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</si>
  <si>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</si>
  <si>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</si>
  <si>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</si>
  <si>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</si>
  <si>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</si>
  <si>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</si>
  <si>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</si>
  <si>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</si>
  <si>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</si>
  <si>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</si>
  <si>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</si>
  <si>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</si>
  <si>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</si>
  <si>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</si>
  <si>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</si>
  <si>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</si>
  <si>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</si>
  <si>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</si>
  <si>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</si>
  <si>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</si>
  <si>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</si>
  <si>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</si>
  <si>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</si>
  <si>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</si>
  <si>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</si>
  <si>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</si>
  <si>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</si>
  <si>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</si>
  <si>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</si>
  <si>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</si>
  <si>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</si>
  <si>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</si>
  <si>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</si>
  <si>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</si>
  <si>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</si>
  <si>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</si>
  <si>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</si>
  <si>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</si>
  <si>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</si>
  <si>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</si>
  <si>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</si>
  <si>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</si>
  <si>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</si>
  <si>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</si>
  <si>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</si>
  <si>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</si>
  <si>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</si>
  <si>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</si>
  <si>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</si>
  <si>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</si>
  <si>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</si>
  <si>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</si>
  <si>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</si>
  <si>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</si>
  <si>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</si>
  <si>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</si>
  <si>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</si>
  <si>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</si>
  <si>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</si>
  <si>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</si>
  <si>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</si>
  <si>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</si>
  <si>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</si>
  <si>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</si>
  <si>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</si>
  <si>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</si>
  <si>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</si>
  <si>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</si>
  <si>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</si>
  <si>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</si>
  <si>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</si>
  <si>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</si>
  <si>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</si>
  <si>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</si>
  <si>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</si>
  <si>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</si>
  <si>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</si>
  <si>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</si>
  <si>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</si>
  <si>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</si>
  <si>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</si>
  <si>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</si>
  <si>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</si>
  <si>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</si>
  <si>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</si>
  <si>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</si>
  <si>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</si>
  <si>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</si>
  <si>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</si>
  <si>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</si>
  <si>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</si>
  <si>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</si>
  <si>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</si>
  <si>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</si>
  <si>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</si>
  <si>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</si>
  <si>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</si>
  <si>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</si>
  <si>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</si>
  <si>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</si>
  <si>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</si>
  <si>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</si>
  <si>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</si>
  <si>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</si>
  <si>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</si>
  <si>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</si>
  <si>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</si>
  <si>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</si>
  <si>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</si>
  <si>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</si>
  <si>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</si>
  <si>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</si>
  <si>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</si>
  <si>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</si>
  <si>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</si>
  <si>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</si>
  <si>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</si>
  <si>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</si>
  <si>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</si>
  <si>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</si>
  <si>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</si>
  <si>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</si>
  <si>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</si>
  <si>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</si>
  <si>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</si>
  <si>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</si>
  <si>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</si>
  <si>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</si>
  <si>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</si>
  <si>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</si>
  <si>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</si>
  <si>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</si>
  <si>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</si>
  <si>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</si>
  <si>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</si>
  <si>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</si>
  <si>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</si>
  <si>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</si>
  <si>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</si>
  <si>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</si>
  <si>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</si>
  <si>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</si>
  <si>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</si>
  <si>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</si>
  <si>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</si>
  <si>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</si>
  <si>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</si>
  <si>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</si>
  <si>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</si>
  <si>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</si>
  <si>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</si>
  <si>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</si>
  <si>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</si>
  <si>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</si>
  <si>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</si>
  <si>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</si>
  <si>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</si>
  <si>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</si>
  <si>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</si>
  <si>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</si>
  <si>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</si>
  <si>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</si>
  <si>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</si>
  <si>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</si>
  <si>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</si>
  <si>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</si>
  <si>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</si>
  <si>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</si>
  <si>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</si>
  <si>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</si>
  <si>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</si>
  <si>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</si>
  <si>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</si>
  <si>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</si>
  <si>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</si>
  <si>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</si>
  <si>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</si>
  <si>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</si>
  <si>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</si>
  <si>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</si>
  <si>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</si>
  <si>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</si>
  <si>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</si>
  <si>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</si>
  <si>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</si>
  <si>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</si>
  <si>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</si>
  <si>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</si>
  <si>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</si>
  <si>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</si>
  <si>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</si>
  <si>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</si>
  <si>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</si>
  <si>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</si>
  <si>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</si>
  <si>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</si>
  <si>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</si>
  <si>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</si>
  <si>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</si>
  <si>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</si>
  <si>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</si>
  <si>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</si>
  <si>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</si>
  <si>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</si>
  <si>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</si>
  <si>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</si>
  <si>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</si>
  <si>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</si>
  <si>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</si>
  <si>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</si>
  <si>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</si>
  <si>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</si>
  <si>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</si>
  <si>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</si>
  <si>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</si>
  <si>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</si>
  <si>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</si>
  <si>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</si>
  <si>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</si>
  <si>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</si>
  <si>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</si>
  <si>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</si>
  <si>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</si>
  <si>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</si>
  <si>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</si>
  <si>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</si>
  <si>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</si>
  <si>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</si>
  <si>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</si>
  <si>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</si>
  <si>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</si>
  <si>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</si>
  <si>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</si>
  <si>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</si>
  <si>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</si>
  <si>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</si>
  <si>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</si>
  <si>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</si>
  <si>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</si>
  <si>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</si>
  <si>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</si>
  <si>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</si>
  <si>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</si>
  <si>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</si>
  <si>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</si>
  <si>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</si>
  <si>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</si>
  <si>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</si>
  <si>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</si>
  <si>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</si>
  <si>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</si>
  <si>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</si>
  <si>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</si>
  <si>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</si>
  <si>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</si>
  <si>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</si>
  <si>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</si>
  <si>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</si>
  <si>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</si>
  <si>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</si>
  <si>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</si>
  <si>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</si>
  <si>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</si>
  <si>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</si>
  <si>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</si>
  <si>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</si>
  <si>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</si>
  <si>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</si>
  <si>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</si>
  <si>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</si>
  <si>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</si>
  <si>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</si>
  <si>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</si>
  <si>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</si>
  <si>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</si>
  <si>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</si>
  <si>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</si>
  <si>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</si>
  <si>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</si>
  <si>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</si>
  <si>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</si>
  <si>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</si>
  <si>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</si>
  <si>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</si>
  <si>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</si>
  <si>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</si>
  <si>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</si>
  <si>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</si>
  <si>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</si>
  <si>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</si>
  <si>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</si>
  <si>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</si>
  <si>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</si>
  <si>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</si>
  <si>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</si>
  <si>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</si>
  <si>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</si>
  <si>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</si>
  <si>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</si>
  <si>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</si>
  <si>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</si>
  <si>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</si>
  <si>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</si>
  <si>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</si>
  <si>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</si>
  <si>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</si>
  <si>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</si>
  <si>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</si>
  <si>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</si>
  <si>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</si>
  <si>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</si>
  <si>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</si>
  <si>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</si>
  <si>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</si>
  <si>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</si>
  <si>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</si>
  <si>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</si>
  <si>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</si>
  <si>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</si>
  <si>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</si>
  <si>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</si>
  <si>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</si>
  <si>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</si>
  <si>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</si>
  <si>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</si>
  <si>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</si>
  <si>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</si>
  <si>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</si>
  <si>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</si>
  <si>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</si>
  <si>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</si>
  <si>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</si>
  <si>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</si>
  <si>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</si>
  <si>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</si>
  <si>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</si>
  <si>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</si>
  <si>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</si>
  <si>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</si>
  <si>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</si>
  <si>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</si>
  <si>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</si>
  <si>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</si>
  <si>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</si>
  <si>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</si>
  <si>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</si>
  <si>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</si>
  <si>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</si>
  <si>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</si>
  <si>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</si>
  <si>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</si>
  <si>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</si>
  <si>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</si>
  <si>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</si>
  <si>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</si>
  <si>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</si>
  <si>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</si>
  <si>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</si>
  <si>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</si>
  <si>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</si>
  <si>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</si>
  <si>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</si>
  <si>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</si>
  <si>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</si>
  <si>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</si>
  <si>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</si>
  <si>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</si>
  <si>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</si>
  <si>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</si>
  <si>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</si>
  <si>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</si>
  <si>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</si>
  <si>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</si>
  <si>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</si>
  <si>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</si>
  <si>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</si>
  <si>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</si>
  <si>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</si>
  <si>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</si>
  <si>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</si>
  <si>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</si>
  <si>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</si>
  <si>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</si>
  <si>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</si>
  <si>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</si>
  <si>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</si>
  <si>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</si>
  <si>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</si>
  <si>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</si>
  <si>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</si>
  <si>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</si>
  <si>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</si>
  <si>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</si>
  <si>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</si>
  <si>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</si>
  <si>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</si>
  <si>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</si>
  <si>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</si>
  <si>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</si>
  <si>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</si>
  <si>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</si>
  <si>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</si>
  <si>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</si>
  <si>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</si>
  <si>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</si>
  <si>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</si>
  <si>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</si>
  <si>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</si>
  <si>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</si>
  <si>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</si>
  <si>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</si>
  <si>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</si>
  <si>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</si>
  <si>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</si>
  <si>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</si>
  <si>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</si>
  <si>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</si>
  <si>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</si>
  <si>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</si>
  <si>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</si>
  <si>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</si>
  <si>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</si>
  <si>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</si>
  <si>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</si>
  <si>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</si>
  <si>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</si>
  <si>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</si>
  <si>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</si>
  <si>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</si>
  <si>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</si>
  <si>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</si>
  <si>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</si>
  <si>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</si>
  <si>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</si>
  <si>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</si>
  <si>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</si>
  <si>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</si>
  <si>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</si>
  <si>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</si>
  <si>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</si>
  <si>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</si>
  <si>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</si>
  <si>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</si>
  <si>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</si>
  <si>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</si>
  <si>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</si>
  <si>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</si>
  <si>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</si>
  <si>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</si>
  <si>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</si>
  <si>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</si>
  <si>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</si>
  <si>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</si>
  <si>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</si>
  <si>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</si>
  <si>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</si>
  <si>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</si>
  <si>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</si>
  <si>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</si>
  <si>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</si>
  <si>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</si>
  <si>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</si>
  <si>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</si>
  <si>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</si>
  <si>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</si>
  <si>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</si>
  <si>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</si>
  <si>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</si>
  <si>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</si>
  <si>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</si>
  <si>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</si>
  <si>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</si>
  <si>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</si>
  <si>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</si>
  <si>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</si>
  <si>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</si>
  <si>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</si>
  <si>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</si>
  <si>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</si>
  <si>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</si>
  <si>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</si>
  <si>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</si>
  <si>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</si>
  <si>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</si>
  <si>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</si>
  <si>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</si>
  <si>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</si>
  <si>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</si>
  <si>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</si>
  <si>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</si>
  <si>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</si>
  <si>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</si>
  <si>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</si>
  <si>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</si>
  <si>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</si>
  <si>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</si>
  <si>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</si>
  <si>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</si>
  <si>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</si>
  <si>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</si>
  <si>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</si>
  <si>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</si>
  <si>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</si>
  <si>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</si>
  <si>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</si>
  <si>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</si>
  <si>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</si>
  <si>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</si>
  <si>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</si>
  <si>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</si>
  <si>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</si>
  <si>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</si>
  <si>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</si>
  <si>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</si>
  <si>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</si>
  <si>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</si>
  <si>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</si>
  <si>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</si>
  <si>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</si>
  <si>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</si>
  <si>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</si>
  <si>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</si>
  <si>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</si>
  <si>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</si>
  <si>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</si>
  <si>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</si>
  <si>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</si>
  <si>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</si>
  <si>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</si>
  <si>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</si>
  <si>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</si>
  <si>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</si>
  <si>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</si>
  <si>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</si>
  <si>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</si>
  <si>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</si>
  <si>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</si>
  <si>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</si>
  <si>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</si>
  <si>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</si>
  <si>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</si>
  <si>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</si>
  <si>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</si>
  <si>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</si>
  <si>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</si>
  <si>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</si>
  <si>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</si>
  <si>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</si>
  <si>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</si>
  <si>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</si>
  <si>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</si>
  <si>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</si>
  <si>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</si>
  <si>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</si>
  <si>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</si>
  <si>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</si>
  <si>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</si>
  <si>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</si>
  <si>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</si>
  <si>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</si>
  <si>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</si>
  <si>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</si>
  <si>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</si>
  <si>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</si>
  <si>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</si>
  <si>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</si>
  <si>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</si>
  <si>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</si>
  <si>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</si>
  <si>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</si>
  <si>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</si>
  <si>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</si>
  <si>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</si>
  <si>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</si>
  <si>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</si>
  <si>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</si>
  <si>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</si>
  <si>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</si>
  <si>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</si>
  <si>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</si>
  <si>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</si>
  <si>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</si>
  <si>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</si>
  <si>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</si>
  <si>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</si>
  <si>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</si>
  <si>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</si>
  <si>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</si>
  <si>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</si>
  <si>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</si>
  <si>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</si>
  <si>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</si>
  <si>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</si>
  <si>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</si>
  <si>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</si>
  <si>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</si>
  <si>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</si>
  <si>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</si>
  <si>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</si>
  <si>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</si>
  <si>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</si>
  <si>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</si>
  <si>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</si>
  <si>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</si>
  <si>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</si>
  <si>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</si>
  <si>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</si>
  <si>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</si>
  <si>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</si>
  <si>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</si>
  <si>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</si>
  <si>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</si>
  <si>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</si>
  <si>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</si>
  <si>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</si>
  <si>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</si>
  <si>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</si>
  <si>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</si>
  <si>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</si>
  <si>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</si>
  <si>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</si>
  <si>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</si>
  <si>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</si>
  <si>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</si>
  <si>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</si>
  <si>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</si>
  <si>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</si>
  <si>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</si>
  <si>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</si>
  <si>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</si>
  <si>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</si>
  <si>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</si>
  <si>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</si>
  <si>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</si>
  <si>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</si>
  <si>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</si>
  <si>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</si>
  <si>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</si>
  <si>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</si>
  <si>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</si>
  <si>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</si>
  <si>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</si>
  <si>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</si>
  <si>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</si>
  <si>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</si>
  <si>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</si>
  <si>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</si>
  <si>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</si>
  <si>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</si>
  <si>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</si>
  <si>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</si>
  <si>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</si>
  <si>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</si>
  <si>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</si>
  <si>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</si>
  <si>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</si>
  <si>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</si>
  <si>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</si>
  <si>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</si>
  <si>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</si>
  <si>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</si>
  <si>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</si>
  <si>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</si>
  <si>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</si>
  <si>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</si>
  <si>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</si>
  <si>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</si>
  <si>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</si>
  <si>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</si>
  <si>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</si>
  <si>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</si>
  <si>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</si>
  <si>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</si>
  <si>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</si>
  <si>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</si>
  <si>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</si>
  <si>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</si>
  <si>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</si>
  <si>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</si>
  <si>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</si>
  <si>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</si>
  <si>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</si>
  <si>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</si>
  <si>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</si>
  <si>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</si>
  <si>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</si>
  <si>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</si>
  <si>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</si>
  <si>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</si>
  <si>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</si>
  <si>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</si>
  <si>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</si>
  <si>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</si>
  <si>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</si>
  <si>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</si>
  <si>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</si>
  <si>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</si>
  <si>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</si>
  <si>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</si>
  <si>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</si>
  <si>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</si>
  <si>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</si>
  <si>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</si>
  <si>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</si>
  <si>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</si>
  <si>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</si>
  <si>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</si>
  <si>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</si>
  <si>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</si>
  <si>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</si>
  <si>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</si>
  <si>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</si>
  <si>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</si>
  <si>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</si>
  <si>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</si>
  <si>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</si>
  <si>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</si>
  <si>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</si>
  <si>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</si>
  <si>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</si>
  <si>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</si>
  <si>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</si>
  <si>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</si>
  <si>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</si>
  <si>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</si>
  <si>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</si>
  <si>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</si>
  <si>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</si>
  <si>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</si>
  <si>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</si>
  <si>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</si>
  <si>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</si>
  <si>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</si>
  <si>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</si>
  <si>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</si>
  <si>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</si>
  <si>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</si>
  <si>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</si>
  <si>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</si>
  <si>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</si>
  <si>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</si>
  <si>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</si>
  <si>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</si>
  <si>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</si>
  <si>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</si>
  <si>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</si>
  <si>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</si>
  <si>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</si>
  <si>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</si>
  <si>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</si>
  <si>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</si>
  <si>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</si>
  <si>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</si>
  <si>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</si>
  <si>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</si>
  <si>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</si>
  <si>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</si>
  <si>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</si>
  <si>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</si>
  <si>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</si>
  <si>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</si>
  <si>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</si>
  <si>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</si>
  <si>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</si>
  <si>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</si>
  <si>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</si>
  <si>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</si>
  <si>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</si>
  <si>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</si>
  <si>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</si>
  <si>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</si>
  <si>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</si>
  <si>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</si>
  <si>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</si>
  <si>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</si>
  <si>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</si>
  <si>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</si>
  <si>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</si>
  <si>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</si>
  <si>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</si>
  <si>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</si>
  <si>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</si>
  <si>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</si>
  <si>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</si>
  <si>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</si>
  <si>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</si>
  <si>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</si>
  <si>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</si>
  <si>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</si>
  <si>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</si>
  <si>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</si>
  <si>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</si>
  <si>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</si>
  <si>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</si>
  <si>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</si>
  <si>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</si>
  <si>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</si>
  <si>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</si>
  <si>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</si>
  <si>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</si>
  <si>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</si>
  <si>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</si>
  <si>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</si>
  <si>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</si>
  <si>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</si>
  <si>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</si>
  <si>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</si>
  <si>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</si>
  <si>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</si>
  <si>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</si>
  <si>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</si>
  <si>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</si>
  <si>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</si>
  <si>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</si>
  <si>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</si>
  <si>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</si>
  <si>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</si>
  <si>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</si>
  <si>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</si>
  <si>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</si>
  <si>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</si>
  <si>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</si>
  <si>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</si>
  <si>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</si>
  <si>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</si>
  <si>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</si>
  <si>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</si>
  <si>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</si>
  <si>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</si>
  <si>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</si>
  <si>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</si>
  <si>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</si>
  <si>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</si>
  <si>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</si>
  <si>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</si>
  <si>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</si>
  <si>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</si>
  <si>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</si>
  <si>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</si>
  <si>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</si>
  <si>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</si>
  <si>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</si>
  <si>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</si>
  <si>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</si>
  <si>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</si>
  <si>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</si>
  <si>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</si>
  <si>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</si>
  <si>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</si>
  <si>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</si>
  <si>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</si>
  <si>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</si>
  <si>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</si>
  <si>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</si>
  <si>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</si>
  <si>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</si>
  <si>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</si>
  <si>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</si>
  <si>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</si>
  <si>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</si>
  <si>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</si>
  <si>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</si>
  <si>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</si>
  <si>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</si>
  <si>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</si>
  <si>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</si>
  <si>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</si>
  <si>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</si>
  <si>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</si>
  <si>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</si>
  <si>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</si>
  <si>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</si>
  <si>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</si>
  <si>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</si>
  <si>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</si>
  <si>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</si>
  <si>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</si>
  <si>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</si>
  <si>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</si>
  <si>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</si>
  <si>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</si>
  <si>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</si>
  <si>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</si>
  <si>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</si>
  <si>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</si>
  <si>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</si>
  <si>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</si>
  <si>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</si>
  <si>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</si>
  <si>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</si>
  <si>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</si>
  <si>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</si>
  <si>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</si>
  <si>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</si>
  <si>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</si>
  <si>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</si>
  <si>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</si>
  <si>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</si>
  <si>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</si>
  <si>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</si>
  <si>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</si>
  <si>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</si>
  <si>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</si>
  <si>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</si>
  <si>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</si>
  <si>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</si>
  <si>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</si>
  <si>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</si>
  <si>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</si>
  <si>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</si>
  <si>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</si>
  <si>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</si>
  <si>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</si>
  <si>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</si>
  <si>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</si>
  <si>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</si>
  <si>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</si>
  <si>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</si>
  <si>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</si>
  <si>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</si>
  <si>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</si>
  <si>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</si>
  <si>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</si>
  <si>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</si>
  <si>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</si>
  <si>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</si>
  <si>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</si>
  <si>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</si>
  <si>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</si>
  <si>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</si>
  <si>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</si>
  <si>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</si>
  <si>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</si>
  <si>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</si>
  <si>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</si>
  <si>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</si>
  <si>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</si>
  <si>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</si>
  <si>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</si>
  <si>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</si>
  <si>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</si>
  <si>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</si>
  <si>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</si>
  <si>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</si>
  <si>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</si>
  <si>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</si>
  <si>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</si>
  <si>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</si>
  <si>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</si>
  <si>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</si>
  <si>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</si>
  <si>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</si>
  <si>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</si>
  <si>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</si>
  <si>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</si>
  <si>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</si>
  <si>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</si>
  <si>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</si>
  <si>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</si>
  <si>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</si>
  <si>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</si>
  <si>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</si>
  <si>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</si>
  <si>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</si>
  <si>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</si>
  <si>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</si>
  <si>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</si>
  <si>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</si>
  <si>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</si>
  <si>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</si>
  <si>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</si>
  <si>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</si>
  <si>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</si>
  <si>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</si>
  <si>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</si>
  <si>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</si>
  <si>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</si>
  <si>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</si>
  <si>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</si>
  <si>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</si>
  <si>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</si>
  <si>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</si>
  <si>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</si>
  <si>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</si>
  <si>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</si>
  <si>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</si>
  <si>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</si>
  <si>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</si>
  <si>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</si>
  <si>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</si>
  <si>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</si>
  <si>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</si>
  <si>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</si>
  <si>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</si>
  <si>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</si>
  <si>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</si>
  <si>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</si>
  <si>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</si>
  <si>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</si>
  <si>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</si>
  <si>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</si>
  <si>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</si>
  <si>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</si>
  <si>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</si>
  <si>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</si>
  <si>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</si>
  <si>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</si>
  <si>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</si>
  <si>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</si>
  <si>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</si>
  <si>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</si>
  <si>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</si>
  <si>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</si>
  <si>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</si>
  <si>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</si>
  <si>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</si>
  <si>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</si>
  <si>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</si>
  <si>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</si>
  <si>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</si>
  <si>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</si>
  <si>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</si>
  <si>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</si>
  <si>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</si>
  <si>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</si>
  <si>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</si>
  <si>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</si>
  <si>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</si>
  <si>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</si>
  <si>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</si>
  <si>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</si>
  <si>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</si>
  <si>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</si>
  <si>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</si>
  <si>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</si>
  <si>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</si>
  <si>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</si>
  <si>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</si>
  <si>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</si>
  <si>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</si>
  <si>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</si>
  <si>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</si>
  <si>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</si>
  <si>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</si>
  <si>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</si>
  <si>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</si>
  <si>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</si>
  <si>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</si>
  <si>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</si>
  <si>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</si>
  <si>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</si>
  <si>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</si>
  <si>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</si>
  <si>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</si>
  <si>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</si>
  <si>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</si>
  <si>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</si>
  <si>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</si>
  <si>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</si>
  <si>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</si>
  <si>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</si>
  <si>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</si>
  <si>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</si>
  <si>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</si>
  <si>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</si>
  <si>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</si>
  <si>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</si>
  <si>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</si>
  <si>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</si>
  <si>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</si>
  <si>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</si>
  <si>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</si>
  <si>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</si>
  <si>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</si>
  <si>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</si>
  <si>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</si>
  <si>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</si>
  <si>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</si>
  <si>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</si>
  <si>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</si>
  <si>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</si>
  <si>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</si>
  <si>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</si>
  <si>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</si>
  <si>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</si>
  <si>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</si>
  <si>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</si>
  <si>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</si>
  <si>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</si>
  <si>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</si>
  <si>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</si>
  <si>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</si>
  <si>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</si>
  <si>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</si>
  <si>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</si>
  <si>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</si>
  <si>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</si>
  <si>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</si>
  <si>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</si>
  <si>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</si>
  <si>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</si>
  <si>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</si>
  <si>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</si>
  <si>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</si>
  <si>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</si>
  <si>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</si>
  <si>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</si>
  <si>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</si>
  <si>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</si>
  <si>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</si>
  <si>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</si>
  <si>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</si>
  <si>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</si>
  <si>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</si>
  <si>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</si>
  <si>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</si>
  <si>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</si>
  <si>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</si>
  <si>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</si>
  <si>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</si>
  <si>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</si>
  <si>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</si>
  <si>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</si>
  <si>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</si>
  <si>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</si>
  <si>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</si>
  <si>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</si>
  <si>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</si>
  <si>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</si>
  <si>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</si>
  <si>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</si>
  <si>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</si>
  <si>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</si>
  <si>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</si>
  <si>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</si>
  <si>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</si>
  <si>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</si>
  <si>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</si>
  <si>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</si>
  <si>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</si>
  <si>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</si>
  <si>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</si>
  <si>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</si>
  <si>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</si>
  <si>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</si>
  <si>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</si>
  <si>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</si>
  <si>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</si>
  <si>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</si>
  <si>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</si>
  <si>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</si>
  <si>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</si>
  <si>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</si>
  <si>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</si>
  <si>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</si>
  <si>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</si>
  <si>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</si>
  <si>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</si>
  <si>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</si>
  <si>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</si>
  <si>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</si>
  <si>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</si>
  <si>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</si>
  <si>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</si>
  <si>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</si>
  <si>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</si>
  <si>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</si>
  <si>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</si>
  <si>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</si>
  <si>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</si>
  <si>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</si>
  <si>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</si>
  <si>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</si>
  <si>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</si>
  <si>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</si>
  <si>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</si>
  <si>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</si>
  <si>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</si>
  <si>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</si>
  <si>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</si>
  <si>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</si>
  <si>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</si>
  <si>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</si>
  <si>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</si>
  <si>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</si>
  <si>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</si>
  <si>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</si>
  <si>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</si>
  <si>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</si>
  <si>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</si>
  <si>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</si>
  <si>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</si>
  <si>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</si>
  <si>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</si>
  <si>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</si>
  <si>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</si>
  <si>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</si>
  <si>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</si>
  <si>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</si>
  <si>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</si>
  <si>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</si>
  <si>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</si>
  <si>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</si>
  <si>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</si>
  <si>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</si>
  <si>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</si>
  <si>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</si>
  <si>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</si>
  <si>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</si>
  <si>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</si>
  <si>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</si>
  <si>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</si>
  <si>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</si>
  <si>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</si>
  <si>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</si>
  <si>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</si>
  <si>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</si>
  <si>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</si>
  <si>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</si>
  <si>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</si>
  <si>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</si>
  <si>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</si>
  <si>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</si>
  <si>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</si>
  <si>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</si>
  <si>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</si>
  <si>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</si>
  <si>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</si>
  <si>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</si>
  <si>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</si>
  <si>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</si>
  <si>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</si>
  <si>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</si>
  <si>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</si>
  <si>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</si>
  <si>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</si>
  <si>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</si>
  <si>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</si>
  <si>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</si>
  <si>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</si>
  <si>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</si>
  <si>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</si>
  <si>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</si>
  <si>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</si>
  <si>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</si>
  <si>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</si>
  <si>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</si>
  <si>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</si>
  <si>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</si>
  <si>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</si>
  <si>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</si>
  <si>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</si>
  <si>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</si>
  <si>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</si>
  <si>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</si>
  <si>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</si>
  <si>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</si>
  <si>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</si>
  <si>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</si>
  <si>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</si>
  <si>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</si>
  <si>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</si>
  <si>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</si>
  <si>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</si>
  <si>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</si>
  <si>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</si>
  <si>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</si>
  <si>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</si>
  <si>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</si>
  <si>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</si>
  <si>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</si>
  <si>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</si>
  <si>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</si>
  <si>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</si>
  <si>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</si>
  <si>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</si>
  <si>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</si>
  <si>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</si>
  <si>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</si>
  <si>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</si>
  <si>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</si>
  <si>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</si>
  <si>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</si>
  <si>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</si>
  <si>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</si>
  <si>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</si>
  <si>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</si>
  <si>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</si>
  <si>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</si>
  <si>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</si>
  <si>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</si>
  <si>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</si>
  <si>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</si>
  <si>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</si>
  <si>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</si>
  <si>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</si>
  <si>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</si>
  <si>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</si>
  <si>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</si>
  <si>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</si>
  <si>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</si>
  <si>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</si>
  <si>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</si>
  <si>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</si>
  <si>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</si>
  <si>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</si>
  <si>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</si>
  <si>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</si>
  <si>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</si>
  <si>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</si>
  <si>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</si>
  <si>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</si>
  <si>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</si>
  <si>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</si>
  <si>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</si>
  <si>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</si>
  <si>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</si>
  <si>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</si>
  <si>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</si>
  <si>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</si>
  <si>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</si>
  <si>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</si>
  <si>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</si>
  <si>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</si>
  <si>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</si>
  <si>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</si>
  <si>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</si>
  <si>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</si>
  <si>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</si>
  <si>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</si>
  <si>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</si>
  <si>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</si>
  <si>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</si>
  <si>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</si>
  <si>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</si>
  <si>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</si>
  <si>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</si>
  <si>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</si>
  <si>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</si>
  <si>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</si>
  <si>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</si>
  <si>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</si>
  <si>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</si>
  <si>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</si>
  <si>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</si>
  <si>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</si>
  <si>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</si>
  <si>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</si>
  <si>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</si>
  <si>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</si>
  <si>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</si>
  <si>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</si>
  <si>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</si>
  <si>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</si>
  <si>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</si>
  <si>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</si>
  <si>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</si>
  <si>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</si>
  <si>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</si>
  <si>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</si>
  <si>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</si>
  <si>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</si>
  <si>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</si>
  <si>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</si>
  <si>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</si>
  <si>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</si>
  <si>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</si>
  <si>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</si>
  <si>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</si>
  <si>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</si>
  <si>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</si>
  <si>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</si>
  <si>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</si>
  <si>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</si>
  <si>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</si>
  <si>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</si>
  <si>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</si>
  <si>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</si>
  <si>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</si>
  <si>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</si>
  <si>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</si>
  <si>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</si>
  <si>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</si>
  <si>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</si>
  <si>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</si>
  <si>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</si>
  <si>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</si>
  <si>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</si>
  <si>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</si>
  <si>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</si>
  <si>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</si>
  <si>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</si>
  <si>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</si>
  <si>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</si>
  <si>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</si>
  <si>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</si>
  <si>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</si>
  <si>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</si>
  <si>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</si>
  <si>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</si>
  <si>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</si>
  <si>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</si>
  <si>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</si>
  <si>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</si>
  <si>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</si>
  <si>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</si>
  <si>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</si>
  <si>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</si>
  <si>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</si>
  <si>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</si>
  <si>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</si>
  <si>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</si>
  <si>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</si>
  <si>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</si>
  <si>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</si>
  <si>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</si>
  <si>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</si>
  <si>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</si>
  <si>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</si>
  <si>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</si>
  <si>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</si>
  <si>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</si>
  <si>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</si>
  <si>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</si>
  <si>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</si>
  <si>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</si>
  <si>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</si>
  <si>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</si>
  <si>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</si>
  <si>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</si>
  <si>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</si>
  <si>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</si>
  <si>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</si>
  <si>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</si>
  <si>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</si>
  <si>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</si>
  <si>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</si>
  <si>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</si>
  <si>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</si>
  <si>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</si>
  <si>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</si>
  <si>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</si>
  <si>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</si>
  <si>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</si>
  <si>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</si>
  <si>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</si>
  <si>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</si>
  <si>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</si>
  <si>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</si>
  <si>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</si>
  <si>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</si>
  <si>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</si>
  <si>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</si>
  <si>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</si>
  <si>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</si>
  <si>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</si>
  <si>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</si>
  <si>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</si>
  <si>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</si>
  <si>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</si>
  <si>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</si>
  <si>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</si>
  <si>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</si>
  <si>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</si>
  <si>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</si>
  <si>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</si>
  <si>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</si>
  <si>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</si>
  <si>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</si>
  <si>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</si>
  <si>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</si>
  <si>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</si>
  <si>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</si>
  <si>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</si>
  <si>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</si>
  <si>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</si>
  <si>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</si>
  <si>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</si>
  <si>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</si>
  <si>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</si>
  <si>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</si>
  <si>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</si>
  <si>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</si>
  <si>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</si>
  <si>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</si>
  <si>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</si>
  <si>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</si>
  <si>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</si>
  <si>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</si>
  <si>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</si>
  <si>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</si>
  <si>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</si>
  <si>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</si>
  <si>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</si>
  <si>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</si>
  <si>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</si>
  <si>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</si>
  <si>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</si>
  <si>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</si>
  <si>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</si>
  <si>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</si>
  <si>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</si>
  <si>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</si>
  <si>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</si>
  <si>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</si>
  <si>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</si>
  <si>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</si>
  <si>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</si>
  <si>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</si>
  <si>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</si>
  <si>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</si>
  <si>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</si>
  <si>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</si>
  <si>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</si>
  <si>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</si>
  <si>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</si>
  <si>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</si>
  <si>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</si>
  <si>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</si>
  <si>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</si>
  <si>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</si>
  <si>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</si>
  <si>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</si>
  <si>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</si>
  <si>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</si>
  <si>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</si>
  <si>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</si>
  <si>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</si>
  <si>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</si>
  <si>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</si>
  <si>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</si>
  <si>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</si>
  <si>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</si>
  <si>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</si>
  <si>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</si>
  <si>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</si>
  <si>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</si>
  <si>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</si>
  <si>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</si>
  <si>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</si>
  <si>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</si>
  <si>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</si>
  <si>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</si>
  <si>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</si>
  <si>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</si>
  <si>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</si>
  <si>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</si>
  <si>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</si>
  <si>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</si>
  <si>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</si>
  <si>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</si>
  <si>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</si>
  <si>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</si>
  <si>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</si>
  <si>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</si>
  <si>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</si>
  <si>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</si>
  <si>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</si>
  <si>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</si>
  <si>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</si>
  <si>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</si>
  <si>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</si>
  <si>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</si>
  <si>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</si>
  <si>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</si>
  <si>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</si>
  <si>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</si>
  <si>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</si>
  <si>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</si>
  <si>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</si>
  <si>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</si>
  <si>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</si>
  <si>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</si>
  <si>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</si>
  <si>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</si>
  <si>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</si>
  <si>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</si>
  <si>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</si>
  <si>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</si>
  <si>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</si>
  <si>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</si>
  <si>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</si>
  <si>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</si>
  <si>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</si>
  <si>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</si>
  <si>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</si>
  <si>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</si>
  <si>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</si>
  <si>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</si>
  <si>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</si>
  <si>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</si>
  <si>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</si>
  <si>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</si>
  <si>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</si>
  <si>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</si>
  <si>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</si>
  <si>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</si>
  <si>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</si>
  <si>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</si>
  <si>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</si>
  <si>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</si>
  <si>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</si>
  <si>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</si>
  <si>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</si>
  <si>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</si>
  <si>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</si>
  <si>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</si>
  <si>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</si>
  <si>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</si>
  <si>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</si>
  <si>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</si>
  <si>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</si>
  <si>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</si>
  <si>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</si>
  <si>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</si>
  <si>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</si>
  <si>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</si>
  <si>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</si>
  <si>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</si>
  <si>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</si>
  <si>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</si>
  <si>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</si>
  <si>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</si>
  <si>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</si>
  <si>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</si>
  <si>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</si>
  <si>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</si>
  <si>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</si>
  <si>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</si>
  <si>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</si>
  <si>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</si>
  <si>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</si>
  <si>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</si>
  <si>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</si>
  <si>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</si>
  <si>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</si>
  <si>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</si>
  <si>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</si>
  <si>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</si>
  <si>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</si>
  <si>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</si>
  <si>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</si>
  <si>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</si>
  <si>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</si>
  <si>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</si>
  <si>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</si>
  <si>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</si>
  <si>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</si>
  <si>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</si>
  <si>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</si>
  <si>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</si>
  <si>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</si>
  <si>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</si>
  <si>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</si>
  <si>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</si>
  <si>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</si>
  <si>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</si>
  <si>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</si>
  <si>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</si>
  <si>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</si>
  <si>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</si>
  <si>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</si>
  <si>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</si>
  <si>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</si>
  <si>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</si>
  <si>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</si>
  <si>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</si>
  <si>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</si>
  <si>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</si>
  <si>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</si>
  <si>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</si>
  <si>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</si>
  <si>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</si>
  <si>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</si>
  <si>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</si>
  <si>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</si>
  <si>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</si>
  <si>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</si>
  <si>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</si>
  <si>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</si>
  <si>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</si>
  <si>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</si>
  <si>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</si>
  <si>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</si>
  <si>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</si>
  <si>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</si>
  <si>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</si>
  <si>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</si>
  <si>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</si>
  <si>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</si>
  <si>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</si>
  <si>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</si>
  <si>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</si>
  <si>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</si>
  <si>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</si>
  <si>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</si>
  <si>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</si>
  <si>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</si>
  <si>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</si>
  <si>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</si>
  <si>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</si>
  <si>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</si>
  <si>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</si>
  <si>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</si>
  <si>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</si>
  <si>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</si>
  <si>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</si>
  <si>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</si>
  <si>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</si>
  <si>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</si>
  <si>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</si>
  <si>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</si>
  <si>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</si>
  <si>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</si>
  <si>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</si>
  <si>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</si>
  <si>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</si>
  <si>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</si>
  <si>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</si>
  <si>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</si>
  <si>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</si>
  <si>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</si>
  <si>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</si>
  <si>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</si>
  <si>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</si>
  <si>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</si>
  <si>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</si>
  <si>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</si>
  <si>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</si>
  <si>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</si>
  <si>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</si>
  <si>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</si>
  <si>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</si>
  <si>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</si>
  <si>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</si>
  <si>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</si>
  <si>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</si>
  <si>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</si>
  <si>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</si>
  <si>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</si>
  <si>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</si>
  <si>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</si>
  <si>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</si>
  <si>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</si>
  <si>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</si>
  <si>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</si>
  <si>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</si>
  <si>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</si>
  <si>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</si>
  <si>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</si>
  <si>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</si>
  <si>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</si>
  <si>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</si>
  <si>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</si>
  <si>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</si>
  <si>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</si>
  <si>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</si>
  <si>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</si>
  <si>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</si>
  <si>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</si>
  <si>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</si>
  <si>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</si>
  <si>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</si>
  <si>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</si>
  <si>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</si>
  <si>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</si>
  <si>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</si>
  <si>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</si>
  <si>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</si>
  <si>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</si>
  <si>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</si>
  <si>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</si>
  <si>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</si>
  <si>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</si>
  <si>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</si>
  <si>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</si>
  <si>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</si>
  <si>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</si>
  <si>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</si>
  <si>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</si>
  <si>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</si>
  <si>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</si>
  <si>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</si>
  <si>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</si>
  <si>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</si>
  <si>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</si>
  <si>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</si>
  <si>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</si>
  <si>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</si>
  <si>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</si>
  <si>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</si>
  <si>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</si>
  <si>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</si>
  <si>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</si>
  <si>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</si>
  <si>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</si>
  <si>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</si>
  <si>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</si>
  <si>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</si>
  <si>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</si>
  <si>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</si>
  <si>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</si>
  <si>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</si>
  <si>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</si>
  <si>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</si>
  <si>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</si>
  <si>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</si>
  <si>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</si>
  <si>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</si>
  <si>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</si>
  <si>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</si>
  <si>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</si>
  <si>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</si>
  <si>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</si>
  <si>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</si>
  <si>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</si>
  <si>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</si>
  <si>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</si>
  <si>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</si>
  <si>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</si>
  <si>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</si>
  <si>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</si>
  <si>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</si>
  <si>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</si>
  <si>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</si>
  <si>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</si>
  <si>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</si>
  <si>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</si>
  <si>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</si>
  <si>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</si>
  <si>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</si>
  <si>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</si>
  <si>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</si>
  <si>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</si>
  <si>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</si>
  <si>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</si>
  <si>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</si>
  <si>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</si>
  <si>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</si>
  <si>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</si>
  <si>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</si>
  <si>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</si>
  <si>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</si>
  <si>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</si>
  <si>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</si>
  <si>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</si>
  <si>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</si>
  <si>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</si>
  <si>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</si>
  <si>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</si>
  <si>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</si>
  <si>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</si>
  <si>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</si>
  <si>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</si>
  <si>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</si>
  <si>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</si>
  <si>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</si>
  <si>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</si>
  <si>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</si>
  <si>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</si>
  <si>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</si>
  <si>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</si>
  <si>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</si>
  <si>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</si>
  <si>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</si>
  <si>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</si>
  <si>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</si>
  <si>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</si>
  <si>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</si>
  <si>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</si>
  <si>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</si>
  <si>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</si>
  <si>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</si>
  <si>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</si>
  <si>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</si>
  <si>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</si>
  <si>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</si>
  <si>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</si>
  <si>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</si>
  <si>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</si>
  <si>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</si>
  <si>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</si>
  <si>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</si>
  <si>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</si>
  <si>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</si>
  <si>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</si>
  <si>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</si>
  <si>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</si>
  <si>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</si>
  <si>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</si>
  <si>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</si>
  <si>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</si>
  <si>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</si>
  <si>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</si>
  <si>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</si>
  <si>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</si>
  <si>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</si>
  <si>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</si>
  <si>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</si>
  <si>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</si>
  <si>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</si>
  <si>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</si>
  <si>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</si>
  <si>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</si>
  <si>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</si>
  <si>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</si>
  <si>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</si>
  <si>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</si>
  <si>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</si>
  <si>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</si>
  <si>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</si>
  <si>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</si>
  <si>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</si>
  <si>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</si>
  <si>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</si>
  <si>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</si>
  <si>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</si>
  <si>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</si>
  <si>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</si>
  <si>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</si>
  <si>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</si>
  <si>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</si>
  <si>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</si>
  <si>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</si>
  <si>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</si>
  <si>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</si>
  <si>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</si>
  <si>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</si>
  <si>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</si>
  <si>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</si>
  <si>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</si>
  <si>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</si>
  <si>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</si>
  <si>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</si>
  <si>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</si>
  <si>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</si>
  <si>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</si>
  <si>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</si>
  <si>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</si>
  <si>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</si>
  <si>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</si>
  <si>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</si>
  <si>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</si>
  <si>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</si>
  <si>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</si>
  <si>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</si>
  <si>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</si>
  <si>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</si>
  <si>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</si>
  <si>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</si>
  <si>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</si>
  <si>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</si>
  <si>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</si>
  <si>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</si>
  <si>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</si>
  <si>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</si>
  <si>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</si>
  <si>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</si>
  <si>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</si>
  <si>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</si>
  <si>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</si>
  <si>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</si>
  <si>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</si>
  <si>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</si>
  <si>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</si>
  <si>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</si>
  <si>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</si>
  <si>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</si>
  <si>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</si>
  <si>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</si>
  <si>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</si>
  <si>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</si>
  <si>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</si>
  <si>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</si>
  <si>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</si>
  <si>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</si>
  <si>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</si>
  <si>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</si>
  <si>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</si>
  <si>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</si>
  <si>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</si>
  <si>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</si>
  <si>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</si>
  <si>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</si>
  <si>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</si>
  <si>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</si>
  <si>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</si>
  <si>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</si>
  <si>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</si>
  <si>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</si>
  <si>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</si>
  <si>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</si>
  <si>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</si>
  <si>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</si>
  <si>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</si>
  <si>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</si>
  <si>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</si>
  <si>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</si>
  <si>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</si>
  <si>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</si>
  <si>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</si>
  <si>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</si>
  <si>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</si>
  <si>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</si>
  <si>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</si>
  <si>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</si>
  <si>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</si>
  <si>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</si>
  <si>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</si>
  <si>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</si>
  <si>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</si>
  <si>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</si>
  <si>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</si>
  <si>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</si>
  <si>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</si>
  <si>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</si>
  <si>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</si>
  <si>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</si>
  <si>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</si>
  <si>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</si>
  <si>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</si>
  <si>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</si>
  <si>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</si>
  <si>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</si>
  <si>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</si>
  <si>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</si>
  <si>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</si>
  <si>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</si>
  <si>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</si>
  <si>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</si>
  <si>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</si>
  <si>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</si>
  <si>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</si>
  <si>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</si>
  <si>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</si>
  <si>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</si>
  <si>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</si>
  <si>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</si>
  <si>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</si>
  <si>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</si>
  <si>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</si>
  <si>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</si>
  <si>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</si>
  <si>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</si>
  <si>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</si>
  <si>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</si>
  <si>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</si>
  <si>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</si>
  <si>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</si>
  <si>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</si>
  <si>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</si>
  <si>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</si>
  <si>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</si>
  <si>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</si>
  <si>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</si>
  <si>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</si>
  <si>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</si>
  <si>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</si>
  <si>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</si>
  <si>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</si>
  <si>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</si>
  <si>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</si>
  <si>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</si>
  <si>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</si>
  <si>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</si>
  <si>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</si>
  <si>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</si>
  <si>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</si>
  <si>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</si>
  <si>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</si>
  <si>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</si>
  <si>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</si>
  <si>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</si>
  <si>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</si>
  <si>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</si>
  <si>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</si>
  <si>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</si>
  <si>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</si>
  <si>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</si>
  <si>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</si>
  <si>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</si>
  <si>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</si>
  <si>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</si>
  <si>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</si>
  <si>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</si>
  <si>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</si>
  <si>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</si>
  <si>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</si>
  <si>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</si>
  <si>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</si>
  <si>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</si>
  <si>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</si>
  <si>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</si>
  <si>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</si>
  <si>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</si>
  <si>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</si>
  <si>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</si>
  <si>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</si>
  <si>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</si>
  <si>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</si>
  <si>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</si>
  <si>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</si>
  <si>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</si>
  <si>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</si>
  <si>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</si>
  <si>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</si>
  <si>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</si>
  <si>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</si>
  <si>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</si>
  <si>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</si>
  <si>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</si>
  <si>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</si>
  <si>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</si>
  <si>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</si>
  <si>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</si>
  <si>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</si>
  <si>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</si>
  <si>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</si>
  <si>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</si>
  <si>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</si>
  <si>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</si>
  <si>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</si>
  <si>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</si>
  <si>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</si>
  <si>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</si>
  <si>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</si>
  <si>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</si>
  <si>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</si>
  <si>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</si>
  <si>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</si>
  <si>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</si>
  <si>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</si>
  <si>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</si>
  <si>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</si>
  <si>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</si>
  <si>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</si>
  <si>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</si>
  <si>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</si>
  <si>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</si>
  <si>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</si>
  <si>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</si>
  <si>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</si>
  <si>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</si>
  <si>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</si>
  <si>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</si>
  <si>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</si>
  <si>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</si>
  <si>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</si>
  <si>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</si>
  <si>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</si>
  <si>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</si>
  <si>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</si>
  <si>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</si>
  <si>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</si>
  <si>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</si>
  <si>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</si>
  <si>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</si>
  <si>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</si>
  <si>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</si>
  <si>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</si>
  <si>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</si>
  <si>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</si>
  <si>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</si>
  <si>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</si>
  <si>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</si>
  <si>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</si>
  <si>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</si>
  <si>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</si>
  <si>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</si>
  <si>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</si>
  <si>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</si>
  <si>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</si>
  <si>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</si>
  <si>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</si>
  <si>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</si>
  <si>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</si>
  <si>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</si>
  <si>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</si>
  <si>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</si>
  <si>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</si>
  <si>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</si>
  <si>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</si>
  <si>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</si>
  <si>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</si>
  <si>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</si>
  <si>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</si>
  <si>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</si>
  <si>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</si>
  <si>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</si>
  <si>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</si>
  <si>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</si>
  <si>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</si>
  <si>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</si>
  <si>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</si>
  <si>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</si>
  <si>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</si>
  <si>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</si>
  <si>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</si>
  <si>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</si>
  <si>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</si>
  <si>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</si>
  <si>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</si>
  <si>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</si>
  <si>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</si>
  <si>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</si>
  <si>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</si>
  <si>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</si>
  <si>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</si>
  <si>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</si>
  <si>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</si>
  <si>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</si>
  <si>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</si>
  <si>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</si>
  <si>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</si>
  <si>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</si>
  <si>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</si>
  <si>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</si>
  <si>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</si>
  <si>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</si>
  <si>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</si>
  <si>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</si>
  <si>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</si>
  <si>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</si>
  <si>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</si>
  <si>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</si>
  <si>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</si>
  <si>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</si>
  <si>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</si>
  <si>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</si>
  <si>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</si>
  <si>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</si>
  <si>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</si>
  <si>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</si>
  <si>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</si>
  <si>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</si>
  <si>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</si>
  <si>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</si>
  <si>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</si>
  <si>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</si>
  <si>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</si>
  <si>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</si>
  <si>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</si>
  <si>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</si>
  <si>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</si>
  <si>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</si>
  <si>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</si>
  <si>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</si>
  <si>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</si>
  <si>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</si>
  <si>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</si>
  <si>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</si>
  <si>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</si>
  <si>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</si>
  <si>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</si>
  <si>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</si>
  <si>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</si>
  <si>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</si>
  <si>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</si>
  <si>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</si>
  <si>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</si>
  <si>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</si>
  <si>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</si>
  <si>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</si>
  <si>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</si>
  <si>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</si>
  <si>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</si>
  <si>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</si>
  <si>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</si>
  <si>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</si>
  <si>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</si>
  <si>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</si>
  <si>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</si>
  <si>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</si>
  <si>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</si>
  <si>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</si>
  <si>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</si>
  <si>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</si>
  <si>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</si>
  <si>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</si>
  <si>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</si>
  <si>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</si>
  <si>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</si>
  <si>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</si>
  <si>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</si>
  <si>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</si>
  <si>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</si>
  <si>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</si>
  <si>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</si>
  <si>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</si>
  <si>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</si>
  <si>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</si>
  <si>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</si>
  <si>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</si>
  <si>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</si>
  <si>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</si>
  <si>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</si>
  <si>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</si>
  <si>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</si>
  <si>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</si>
  <si>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</si>
  <si>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</si>
  <si>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</si>
  <si>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</si>
  <si>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</si>
  <si>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</si>
  <si>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</si>
  <si>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</si>
  <si>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</si>
  <si>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</si>
  <si>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</si>
  <si>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</si>
  <si>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</si>
  <si>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</si>
  <si>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</si>
  <si>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</si>
  <si>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</si>
  <si>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</si>
  <si>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</si>
  <si>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</si>
  <si>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</si>
  <si>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</si>
  <si>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</si>
  <si>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</si>
  <si>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</si>
  <si>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</si>
  <si>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</si>
  <si>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</si>
  <si>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</si>
  <si>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</si>
  <si>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</si>
  <si>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</si>
  <si>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</si>
  <si>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</si>
  <si>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</si>
  <si>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</si>
  <si>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</si>
  <si>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</si>
  <si>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</si>
  <si>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</si>
  <si>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</si>
  <si>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</si>
  <si>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</si>
  <si>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</si>
  <si>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</si>
  <si>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</si>
  <si>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</si>
  <si>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</si>
  <si>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</si>
  <si>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</si>
  <si>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</si>
  <si>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</si>
  <si>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</si>
  <si>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</si>
  <si>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</si>
  <si>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</si>
  <si>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</si>
  <si>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</si>
  <si>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</si>
  <si>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</si>
  <si>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</si>
  <si>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</si>
  <si>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</si>
  <si>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</si>
  <si>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</si>
  <si>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</si>
  <si>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</si>
  <si>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</si>
  <si>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</si>
  <si>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</si>
  <si>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</si>
  <si>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</si>
  <si>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</si>
  <si>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</si>
  <si>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</si>
  <si>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</si>
  <si>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</si>
  <si>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</si>
  <si>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</si>
  <si>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</si>
  <si>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</si>
  <si>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</si>
  <si>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</si>
  <si>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</si>
  <si>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</si>
  <si>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</si>
  <si>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</si>
  <si>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</si>
  <si>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</si>
  <si>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</si>
  <si>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</si>
  <si>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</si>
  <si>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</si>
  <si>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</si>
  <si>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</si>
  <si>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</si>
  <si>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</si>
  <si>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</si>
  <si>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</si>
  <si>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</si>
  <si>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</si>
  <si>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</si>
  <si>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</si>
  <si>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</si>
  <si>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</si>
  <si>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</si>
  <si>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</si>
  <si>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</si>
  <si>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</si>
  <si>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</si>
  <si>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</si>
  <si>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</si>
  <si>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</si>
  <si>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</si>
  <si>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</si>
  <si>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</si>
  <si>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</si>
  <si>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</si>
  <si>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</si>
  <si>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</si>
  <si>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</si>
  <si>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</si>
  <si>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</si>
  <si>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</si>
  <si>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</si>
  <si>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</si>
  <si>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</si>
  <si>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</si>
  <si>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</si>
  <si>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</si>
  <si>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</si>
  <si>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</si>
  <si>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</si>
  <si>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</si>
  <si>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</si>
  <si>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</si>
  <si>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</si>
  <si>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</si>
  <si>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</si>
  <si>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</si>
  <si>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</si>
  <si>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</si>
  <si>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</si>
  <si>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</si>
  <si>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</si>
  <si>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</si>
  <si>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</si>
  <si>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</si>
  <si>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</si>
  <si>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</si>
  <si>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</si>
  <si>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</si>
  <si>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</si>
  <si>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</si>
  <si>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</si>
  <si>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</si>
  <si>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</si>
  <si>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</si>
  <si>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</si>
  <si>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</si>
  <si>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</si>
  <si>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</si>
  <si>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</si>
  <si>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</si>
  <si>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</si>
  <si>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</si>
  <si>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</si>
  <si>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</si>
  <si>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</si>
  <si>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</si>
  <si>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</si>
  <si>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</si>
  <si>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</si>
  <si>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</si>
  <si>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</si>
  <si>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</si>
  <si>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</si>
  <si>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</si>
  <si>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</si>
  <si>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</si>
  <si>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</si>
  <si>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</si>
  <si>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</si>
  <si>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</si>
  <si>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</si>
  <si>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</si>
  <si>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</si>
  <si>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</si>
  <si>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</si>
  <si>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</si>
  <si>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</si>
  <si>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</si>
  <si>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</si>
  <si>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</si>
  <si>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</si>
  <si>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</si>
  <si>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</si>
  <si>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</si>
  <si>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</si>
  <si>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</si>
  <si>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</si>
  <si>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</si>
  <si>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</si>
  <si>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</si>
  <si>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</si>
  <si>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</si>
  <si>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</si>
  <si>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</si>
  <si>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</si>
  <si>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</si>
  <si>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</si>
  <si>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</si>
  <si>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</si>
  <si>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</si>
  <si>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</si>
  <si>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</si>
  <si>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</si>
  <si>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</si>
  <si>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</si>
  <si>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</si>
  <si>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</si>
  <si>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</si>
  <si>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</si>
  <si>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</si>
  <si>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</si>
  <si>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</si>
  <si>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</si>
  <si>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</si>
  <si>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</si>
  <si>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</si>
  <si>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</si>
  <si>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</si>
  <si>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</si>
  <si>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</si>
  <si>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</si>
  <si>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</si>
  <si>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</si>
  <si>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</si>
  <si>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</si>
  <si>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</si>
  <si>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</si>
  <si>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</si>
  <si>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</si>
  <si>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</si>
  <si>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</si>
  <si>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</si>
  <si>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</si>
  <si>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</si>
  <si>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</si>
  <si>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</si>
  <si>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</si>
  <si>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</si>
  <si>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</si>
  <si>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</si>
  <si>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</si>
  <si>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</si>
  <si>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</si>
  <si>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</si>
  <si>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</si>
  <si>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</si>
  <si>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</si>
  <si>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</si>
  <si>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</si>
  <si>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</si>
  <si>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</si>
  <si>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</si>
  <si>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</si>
  <si>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</si>
  <si>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</si>
  <si>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</si>
  <si>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</si>
  <si>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</si>
  <si>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</si>
  <si>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</si>
  <si>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</si>
  <si>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</si>
  <si>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</si>
  <si>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</si>
  <si>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</si>
  <si>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</si>
  <si>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</si>
  <si>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</si>
  <si>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</si>
  <si>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</si>
  <si>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</si>
  <si>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</si>
  <si>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</si>
  <si>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</si>
  <si>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</si>
  <si>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</si>
  <si>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</si>
  <si>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</si>
  <si>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</si>
  <si>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</si>
  <si>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</si>
  <si>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</si>
  <si>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</si>
  <si>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</si>
  <si>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</si>
  <si>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</si>
  <si>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</si>
  <si>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</si>
  <si>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</si>
  <si>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</si>
  <si>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</si>
  <si>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</si>
  <si>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</si>
  <si>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</si>
  <si>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</si>
  <si>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</si>
  <si>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</si>
  <si>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</si>
  <si>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</si>
  <si>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</si>
  <si>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</si>
  <si>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</si>
  <si>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</si>
  <si>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</si>
  <si>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</si>
  <si>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</si>
  <si>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</si>
  <si>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</si>
  <si>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</si>
  <si>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</si>
  <si>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</si>
  <si>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</si>
  <si>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</si>
  <si>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</si>
  <si>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</si>
  <si>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</si>
  <si>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</si>
  <si>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</si>
  <si>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</si>
  <si>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</si>
  <si>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</si>
  <si>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</si>
  <si>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</si>
  <si>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</si>
  <si>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</si>
  <si>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</si>
  <si>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</si>
  <si>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</si>
  <si>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</si>
  <si>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</si>
  <si>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</si>
  <si>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</si>
  <si>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</si>
  <si>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</si>
  <si>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</si>
  <si>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</si>
  <si>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</si>
  <si>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</si>
  <si>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</si>
  <si>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</si>
  <si>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</si>
  <si>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</si>
  <si>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</si>
  <si>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</si>
  <si>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</si>
  <si>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</si>
  <si>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</si>
  <si>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</si>
  <si>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</si>
  <si>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</si>
  <si>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</si>
  <si>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</si>
  <si>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</si>
  <si>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</si>
  <si>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</si>
  <si>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</si>
  <si>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</si>
  <si>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</si>
  <si>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</si>
  <si>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</si>
  <si>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</si>
  <si>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</si>
  <si>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</si>
  <si>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</si>
  <si>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</si>
  <si>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</si>
  <si>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</si>
  <si>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</si>
  <si>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</si>
  <si>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</si>
  <si>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</si>
  <si>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</si>
  <si>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</si>
  <si>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</si>
  <si>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</si>
  <si>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</si>
  <si>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</si>
  <si>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</si>
  <si>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</si>
  <si>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</si>
  <si>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</si>
  <si>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</si>
  <si>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</si>
  <si>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</si>
  <si>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</si>
  <si>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</si>
  <si>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</si>
  <si>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</si>
  <si>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</si>
  <si>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</si>
  <si>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</si>
  <si>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</si>
  <si>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</si>
  <si>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</si>
  <si>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</si>
  <si>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</si>
  <si>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</si>
  <si>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</si>
  <si>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</si>
  <si>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</si>
  <si>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</si>
  <si>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</si>
  <si>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</si>
  <si>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</si>
  <si>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</si>
  <si>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</si>
  <si>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</si>
  <si>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</si>
  <si>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</si>
  <si>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</si>
  <si>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</si>
  <si>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</si>
  <si>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</si>
  <si>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</si>
  <si>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</si>
  <si>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</si>
  <si>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</si>
  <si>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</si>
  <si>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</si>
  <si>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</si>
  <si>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</si>
  <si>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</si>
  <si>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</si>
  <si>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</si>
  <si>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</si>
  <si>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</si>
  <si>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</si>
  <si>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</si>
  <si>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</si>
  <si>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</si>
  <si>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</si>
  <si>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</si>
  <si>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</si>
  <si>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</si>
  <si>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</si>
  <si>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</si>
  <si>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</si>
  <si>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</si>
  <si>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</si>
  <si>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</si>
  <si>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</si>
  <si>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</si>
  <si>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</si>
  <si>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</si>
  <si>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</si>
  <si>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</si>
  <si>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</si>
  <si>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</si>
  <si>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</si>
  <si>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</si>
  <si>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</si>
  <si>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</si>
  <si>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</si>
  <si>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</si>
  <si>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</si>
  <si>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</si>
  <si>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</si>
  <si>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</si>
  <si>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</si>
  <si>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</si>
  <si>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</si>
  <si>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</si>
  <si>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</si>
  <si>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</si>
  <si>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</si>
  <si>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</si>
  <si>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</si>
  <si>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</si>
  <si>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</si>
  <si>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</si>
  <si>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</si>
  <si>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</si>
  <si>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</si>
  <si>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</si>
  <si>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</si>
  <si>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</si>
  <si>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</si>
  <si>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</si>
  <si>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</si>
  <si>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</si>
  <si>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</si>
  <si>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</si>
  <si>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</si>
  <si>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</si>
  <si>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</si>
  <si>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</si>
  <si>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</si>
  <si>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</si>
  <si>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</si>
  <si>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</si>
  <si>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</si>
  <si>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</si>
  <si>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</si>
  <si>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</si>
  <si>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</si>
  <si>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</si>
  <si>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</si>
  <si>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</si>
  <si>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</si>
  <si>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</si>
  <si>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</si>
  <si>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</si>
  <si>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</si>
  <si>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</si>
  <si>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</si>
  <si>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</si>
  <si>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</si>
  <si>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</si>
  <si>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</si>
  <si>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</si>
  <si>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</si>
  <si>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</si>
  <si>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</si>
  <si>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</si>
  <si>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</si>
  <si>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</si>
  <si>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</si>
  <si>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</si>
  <si>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</si>
  <si>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</si>
  <si>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</si>
  <si>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</si>
  <si>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</si>
  <si>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</si>
  <si>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</si>
  <si>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</si>
  <si>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</si>
  <si>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</si>
  <si>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</si>
  <si>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</si>
  <si>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</si>
  <si>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</si>
  <si>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</si>
  <si>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</si>
  <si>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</si>
  <si>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</si>
  <si>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</si>
  <si>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</si>
  <si>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</si>
  <si>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</si>
  <si>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</si>
  <si>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</si>
  <si>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</si>
  <si>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</si>
  <si>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</si>
  <si>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</si>
  <si>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</si>
  <si>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</si>
  <si>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</si>
  <si>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</si>
  <si>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</si>
  <si>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</si>
  <si>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</si>
  <si>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</si>
  <si>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</si>
  <si>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</si>
  <si>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</si>
  <si>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</si>
  <si>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</si>
  <si>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</si>
  <si>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</si>
  <si>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</si>
  <si>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</si>
  <si>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</si>
  <si>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</si>
  <si>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</si>
  <si>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</si>
  <si>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</si>
  <si>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</si>
  <si>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</si>
  <si>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</si>
  <si>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</si>
  <si>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</si>
  <si>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</si>
  <si>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</si>
  <si>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</si>
  <si>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</si>
  <si>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</si>
  <si>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</si>
  <si>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</si>
  <si>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</si>
  <si>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</si>
  <si>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</si>
  <si>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</si>
  <si>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</si>
  <si>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</si>
  <si>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</si>
  <si>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</si>
  <si>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</si>
  <si>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</si>
  <si>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</si>
  <si>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</si>
  <si>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</si>
  <si>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</si>
  <si>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</si>
  <si>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</si>
  <si>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</si>
  <si>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</si>
  <si>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</si>
  <si>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</si>
  <si>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</si>
  <si>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</si>
  <si>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</si>
  <si>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</si>
  <si>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</si>
  <si>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</si>
  <si>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</si>
  <si>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</si>
  <si>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</si>
  <si>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</si>
  <si>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</si>
  <si>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</si>
  <si>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</si>
  <si>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</si>
  <si>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</si>
  <si>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</si>
  <si>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</si>
  <si>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</si>
  <si>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</si>
  <si>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</si>
  <si>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</si>
  <si>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</si>
  <si>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</si>
  <si>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</si>
  <si>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</si>
  <si>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</si>
  <si>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</si>
  <si>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</si>
  <si>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</si>
  <si>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</si>
  <si>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</si>
  <si>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</si>
  <si>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</si>
  <si>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</si>
  <si>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</si>
  <si>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</si>
  <si>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</si>
  <si>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</si>
  <si>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</si>
  <si>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</si>
  <si>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</si>
  <si>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</si>
  <si>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</si>
  <si>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</si>
  <si>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</si>
  <si>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</si>
  <si>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</si>
  <si>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</si>
  <si>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</si>
  <si>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</si>
  <si>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</si>
  <si>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</si>
  <si>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</si>
  <si>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</si>
  <si>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</si>
  <si>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</si>
  <si>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</si>
  <si>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</si>
  <si>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</si>
  <si>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</si>
  <si>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</si>
  <si>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</si>
  <si>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</si>
  <si>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</si>
  <si>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</si>
  <si>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</si>
  <si>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</si>
  <si>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</si>
  <si>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</si>
  <si>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</si>
  <si>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</si>
  <si>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</si>
  <si>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</si>
  <si>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</si>
  <si>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</si>
  <si>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</si>
  <si>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</si>
  <si>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</si>
  <si>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</si>
  <si>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</si>
  <si>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</si>
  <si>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</si>
  <si>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</si>
  <si>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</si>
  <si>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</si>
  <si>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</si>
  <si>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</si>
  <si>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</si>
  <si>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</si>
  <si>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</si>
  <si>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</si>
  <si>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</si>
  <si>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</si>
  <si>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</si>
  <si>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</si>
  <si>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</si>
  <si>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</si>
  <si>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</si>
  <si>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</si>
  <si>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</si>
  <si>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</si>
  <si>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</si>
  <si>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</si>
  <si>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</si>
  <si>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</si>
  <si>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</si>
  <si>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</si>
  <si>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</si>
  <si>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</si>
  <si>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</si>
  <si>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</si>
  <si>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</si>
  <si>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</si>
  <si>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</si>
  <si>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</si>
  <si>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</si>
  <si>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</si>
  <si>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</si>
  <si>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</si>
  <si>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</si>
  <si>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</si>
  <si>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</si>
  <si>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</si>
  <si>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</si>
  <si>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</si>
  <si>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</si>
  <si>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</si>
  <si>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</si>
  <si>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</si>
  <si>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</si>
  <si>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</si>
  <si>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</si>
  <si>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</si>
  <si>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</si>
  <si>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</si>
  <si>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</si>
  <si>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</si>
  <si>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</si>
  <si>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</si>
  <si>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</si>
  <si>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</si>
  <si>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</si>
  <si>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</si>
  <si>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</si>
  <si>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</si>
  <si>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</si>
  <si>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</si>
  <si>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</si>
  <si>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</si>
  <si>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</si>
  <si>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</si>
  <si>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</si>
  <si>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</si>
  <si>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</si>
  <si>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</si>
  <si>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</si>
  <si>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</si>
  <si>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</si>
  <si>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</si>
  <si>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</si>
  <si>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</si>
  <si>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</si>
  <si>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</si>
  <si>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</si>
  <si>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</si>
  <si>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</si>
  <si>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</si>
  <si>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</si>
  <si>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</si>
  <si>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</si>
  <si>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</si>
  <si>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</si>
  <si>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</si>
  <si>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</si>
  <si>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</si>
  <si>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</si>
  <si>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</si>
  <si>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</si>
  <si>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</si>
  <si>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</si>
  <si>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</si>
  <si>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</si>
  <si>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</si>
  <si>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</si>
  <si>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</si>
  <si>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</si>
  <si>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</si>
  <si>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</si>
  <si>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</si>
  <si>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</si>
  <si>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</si>
  <si>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</si>
  <si>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</si>
  <si>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</si>
  <si>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</si>
  <si>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</si>
  <si>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</si>
  <si>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</si>
  <si>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</si>
  <si>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</si>
  <si>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</si>
  <si>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</si>
  <si>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</si>
  <si>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</si>
  <si>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</si>
  <si>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</si>
  <si>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</si>
  <si>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</si>
  <si>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</si>
  <si>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</si>
  <si>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</si>
  <si>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</si>
  <si>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</si>
  <si>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</si>
  <si>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</si>
  <si>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</si>
  <si>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</si>
  <si>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</si>
  <si>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</si>
  <si>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</si>
  <si>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</si>
  <si>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</si>
  <si>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</si>
  <si>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</si>
  <si>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</si>
  <si>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</si>
  <si>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</si>
  <si>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</si>
  <si>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</si>
  <si>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</si>
  <si>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</si>
  <si>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</si>
  <si>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</si>
  <si>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</si>
  <si>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</si>
  <si>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</si>
  <si>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</si>
  <si>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</si>
  <si>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</si>
  <si>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</si>
  <si>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</si>
  <si>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</si>
  <si>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</si>
  <si>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</si>
  <si>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</si>
  <si>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</si>
  <si>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</si>
  <si>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</si>
  <si>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</si>
  <si>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</si>
  <si>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</si>
  <si>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</si>
  <si>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</si>
  <si>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</si>
  <si>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</si>
  <si>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</si>
  <si>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</si>
  <si>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</si>
  <si>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</si>
  <si>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</si>
  <si>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</si>
  <si>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</si>
  <si>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</si>
  <si>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</si>
  <si>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</si>
  <si>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</si>
  <si>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</si>
  <si>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</si>
  <si>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</si>
  <si>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</si>
  <si>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</si>
  <si>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</si>
  <si>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</si>
  <si>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</si>
  <si>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</si>
  <si>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</si>
  <si>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</si>
  <si>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</si>
  <si>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</si>
  <si>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</si>
  <si>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</si>
  <si>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</si>
  <si>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</si>
  <si>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</si>
  <si>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</si>
  <si>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</si>
  <si>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</si>
  <si>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</si>
  <si>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</si>
  <si>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</si>
  <si>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</si>
  <si>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</si>
  <si>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</si>
  <si>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</si>
  <si>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</si>
  <si>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</si>
  <si>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</si>
  <si>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</si>
  <si>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</si>
  <si>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</si>
  <si>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</si>
  <si>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</si>
  <si>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</si>
  <si>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</si>
  <si>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</si>
  <si>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</si>
  <si>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</si>
  <si>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</si>
  <si>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</si>
  <si>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</si>
  <si>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</si>
  <si>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</si>
  <si>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</si>
  <si>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</si>
  <si>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</si>
  <si>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</si>
  <si>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</si>
  <si>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</si>
  <si>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</si>
  <si>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</si>
  <si>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</si>
  <si>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</si>
  <si>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</si>
  <si>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</si>
  <si>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</si>
  <si>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</si>
  <si>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</si>
  <si>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</si>
  <si>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</si>
  <si>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</si>
  <si>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</si>
  <si>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</si>
  <si>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</si>
  <si>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</si>
  <si>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</si>
  <si>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</si>
  <si>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</si>
  <si>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</si>
  <si>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</si>
  <si>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</si>
  <si>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</si>
  <si>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</si>
  <si>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</si>
  <si>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</si>
  <si>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</si>
  <si>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</si>
  <si>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</si>
  <si>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</si>
  <si>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</si>
  <si>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</si>
  <si>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</si>
  <si>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</si>
  <si>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</si>
  <si>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</si>
  <si>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</si>
  <si>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</si>
  <si>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</si>
  <si>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</si>
  <si>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</si>
  <si>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</si>
  <si>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</si>
  <si>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</si>
  <si>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</si>
  <si>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</si>
  <si>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</si>
  <si>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</si>
  <si>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</si>
  <si>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</si>
  <si>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</si>
  <si>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</si>
  <si>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</si>
  <si>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</si>
  <si>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</si>
  <si>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</si>
  <si>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</si>
  <si>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</si>
  <si>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</si>
  <si>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</si>
  <si>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</si>
  <si>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</si>
  <si>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</si>
  <si>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</si>
  <si>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</si>
  <si>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</si>
  <si>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</si>
  <si>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</si>
  <si>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</si>
  <si>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</si>
  <si>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</si>
  <si>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</si>
  <si>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</si>
  <si>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</si>
  <si>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</si>
  <si>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</si>
  <si>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</si>
  <si>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</si>
  <si>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</si>
  <si>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</si>
  <si>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</si>
  <si>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</si>
  <si>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</si>
  <si>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</si>
  <si>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</si>
  <si>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</si>
  <si>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</si>
  <si>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</si>
  <si>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</si>
  <si>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</si>
  <si>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</si>
  <si>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</si>
  <si>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</si>
  <si>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</si>
  <si>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</si>
  <si>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</si>
  <si>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</si>
  <si>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</si>
  <si>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</si>
  <si>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</si>
  <si>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</si>
  <si>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</si>
  <si>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</si>
  <si>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</si>
  <si>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</si>
  <si>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</si>
  <si>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</si>
  <si>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</si>
  <si>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</si>
  <si>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</si>
  <si>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</si>
  <si>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</si>
  <si>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</si>
  <si>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</si>
  <si>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</si>
  <si>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</si>
  <si>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</si>
  <si>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</si>
  <si>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</si>
  <si>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</si>
  <si>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</si>
  <si>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</si>
  <si>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</si>
  <si>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</si>
  <si>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</si>
  <si>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</si>
  <si>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</si>
  <si>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</si>
  <si>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</si>
  <si>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</si>
  <si>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</si>
  <si>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</si>
  <si>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</si>
  <si>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</si>
  <si>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</si>
  <si>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</si>
  <si>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</si>
  <si>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</si>
  <si>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</si>
  <si>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</si>
  <si>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</si>
  <si>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</si>
  <si>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</si>
  <si>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</si>
  <si>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</si>
  <si>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</si>
  <si>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</si>
  <si>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</si>
  <si>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</si>
  <si>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</si>
  <si>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</si>
  <si>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</si>
  <si>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</si>
  <si>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</si>
  <si>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</si>
  <si>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</si>
  <si>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</si>
  <si>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</si>
  <si>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</si>
  <si>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</si>
  <si>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</si>
  <si>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</si>
  <si>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</si>
  <si>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</si>
  <si>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</si>
  <si>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</si>
  <si>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</si>
  <si>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</si>
  <si>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</si>
  <si>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</si>
  <si>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</si>
  <si>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</si>
  <si>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</si>
  <si>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</si>
  <si>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</si>
  <si>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</si>
  <si>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</si>
  <si>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</si>
  <si>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</si>
  <si>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</si>
  <si>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</si>
  <si>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</si>
  <si>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</si>
  <si>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</si>
  <si>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</si>
  <si>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</si>
  <si>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</si>
  <si>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</si>
  <si>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</si>
  <si>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</si>
  <si>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</si>
  <si>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</si>
  <si>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</si>
  <si>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</si>
  <si>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</si>
  <si>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</si>
  <si>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</si>
  <si>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</si>
  <si>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</si>
  <si>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</si>
  <si>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</si>
  <si>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</si>
  <si>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</si>
  <si>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</si>
  <si>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</si>
  <si>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</si>
  <si>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</si>
  <si>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</si>
  <si>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</si>
  <si>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</si>
  <si>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</si>
  <si>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</si>
  <si>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</si>
  <si>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</si>
  <si>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</si>
  <si>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</si>
  <si>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</si>
  <si>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</si>
  <si>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</si>
  <si>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</si>
  <si>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</si>
  <si>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</si>
  <si>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</si>
  <si>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</si>
  <si>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</si>
  <si>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</si>
  <si>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</si>
  <si>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</si>
  <si>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</si>
  <si>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</si>
  <si>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</si>
  <si>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</si>
  <si>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</si>
  <si>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</si>
  <si>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</si>
  <si>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</si>
  <si>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</si>
  <si>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</si>
  <si>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</si>
  <si>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</si>
  <si>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</si>
  <si>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</si>
  <si>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</si>
  <si>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</si>
  <si>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</si>
  <si>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</si>
  <si>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</si>
  <si>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</si>
  <si>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</si>
  <si>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</si>
  <si>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</si>
  <si>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</si>
  <si>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</si>
  <si>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</si>
  <si>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</si>
  <si>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</si>
  <si>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</si>
  <si>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</si>
  <si>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</si>
  <si>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</si>
  <si>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</si>
  <si>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</si>
  <si>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</si>
  <si>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</si>
  <si>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</si>
  <si>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</si>
  <si>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</si>
  <si>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</si>
  <si>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</si>
  <si>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</si>
  <si>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</si>
  <si>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</si>
  <si>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</si>
  <si>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</si>
  <si>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</si>
  <si>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</si>
  <si>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</si>
  <si>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</si>
  <si>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</si>
  <si>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</si>
  <si>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</si>
  <si>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</si>
  <si>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</si>
  <si>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</si>
  <si>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</si>
  <si>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</si>
  <si>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</si>
  <si>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</si>
  <si>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</si>
  <si>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</si>
  <si>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</si>
  <si>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</si>
  <si>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</si>
  <si>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</si>
  <si>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</si>
  <si>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</si>
  <si>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</si>
  <si>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</si>
  <si>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</si>
  <si>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</si>
  <si>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</si>
  <si>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</si>
  <si>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</si>
  <si>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</si>
  <si>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</si>
  <si>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</si>
  <si>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</si>
  <si>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</si>
  <si>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</si>
  <si>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</si>
  <si>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</si>
  <si>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</si>
  <si>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</si>
  <si>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</si>
  <si>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</si>
  <si>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</si>
  <si>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</si>
  <si>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</si>
  <si>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</si>
  <si>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</si>
  <si>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</si>
  <si>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</si>
  <si>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</si>
  <si>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</si>
  <si>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</si>
  <si>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</si>
  <si>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</si>
  <si>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</si>
  <si>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</si>
  <si>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</si>
  <si>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</si>
  <si>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</si>
  <si>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</si>
  <si>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</si>
  <si>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</si>
  <si>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</si>
  <si>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</si>
  <si>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</si>
  <si>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</si>
  <si>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</si>
  <si>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</si>
  <si>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</si>
  <si>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</si>
  <si>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</si>
  <si>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</si>
  <si>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</si>
  <si>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</si>
  <si>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</si>
  <si>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</si>
  <si>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</si>
  <si>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</si>
  <si>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</si>
  <si>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</si>
  <si>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</si>
  <si>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</si>
  <si>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</si>
  <si>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</si>
  <si>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</si>
  <si>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</si>
  <si>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</si>
  <si>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</si>
  <si>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</si>
  <si>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</si>
  <si>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</si>
  <si>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</si>
  <si>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</si>
  <si>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</si>
  <si>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</si>
  <si>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</si>
  <si>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</si>
  <si>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</si>
  <si>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</si>
  <si>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</si>
  <si>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</si>
  <si>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</si>
  <si>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</si>
  <si>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</si>
  <si>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</si>
  <si>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</si>
  <si>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</si>
  <si>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</si>
  <si>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</si>
  <si>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</si>
  <si>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</si>
  <si>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</si>
  <si>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</si>
  <si>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</si>
  <si>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</si>
  <si>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</si>
  <si>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</si>
  <si>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</si>
  <si>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</si>
  <si>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</si>
  <si>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</si>
  <si>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</si>
  <si>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</si>
  <si>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</si>
  <si>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</si>
  <si>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</si>
  <si>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</si>
  <si>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</si>
  <si>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</si>
  <si>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</si>
  <si>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</si>
  <si>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</si>
  <si>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</si>
  <si>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</si>
  <si>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</si>
  <si>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</si>
  <si>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</si>
  <si>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</si>
  <si>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</si>
  <si>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</si>
  <si>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</si>
  <si>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</si>
  <si>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</si>
  <si>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</si>
  <si>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</si>
  <si>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</si>
  <si>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</si>
  <si>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</si>
  <si>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</si>
  <si>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</si>
  <si>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</si>
  <si>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</si>
  <si>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</si>
  <si>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</si>
  <si>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</si>
  <si>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</si>
  <si>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</si>
  <si>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</si>
  <si>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</si>
  <si>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</si>
  <si>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</si>
  <si>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</si>
  <si>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</si>
  <si>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</si>
  <si>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</si>
  <si>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</si>
  <si>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</si>
  <si>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</si>
  <si>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</si>
  <si>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</si>
  <si>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</si>
  <si>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</si>
  <si>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</si>
  <si>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</si>
  <si>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</si>
  <si>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</si>
  <si>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</si>
  <si>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</si>
  <si>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</si>
  <si>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</si>
  <si>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</si>
  <si>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</si>
  <si>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</si>
  <si>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</si>
  <si>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</si>
  <si>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</si>
  <si>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</si>
  <si>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</si>
  <si>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</si>
  <si>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</si>
  <si>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</si>
  <si>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</si>
  <si>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</si>
  <si>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</si>
  <si>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</si>
  <si>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</si>
  <si>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</si>
  <si>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</si>
  <si>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</si>
  <si>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</si>
  <si>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</si>
  <si>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</si>
  <si>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</si>
  <si>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</si>
  <si>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</si>
  <si>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</si>
  <si>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</si>
  <si>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</si>
  <si>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</si>
  <si>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</si>
  <si>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</si>
  <si>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</si>
  <si>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</si>
  <si>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</si>
  <si>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</si>
  <si>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</si>
  <si>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</si>
  <si>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</si>
  <si>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</si>
  <si>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</si>
  <si>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</si>
  <si>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</si>
  <si>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</si>
  <si>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</si>
  <si>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</si>
  <si>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</si>
  <si>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</si>
  <si>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</si>
  <si>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</si>
  <si>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</si>
  <si>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</si>
  <si>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</si>
  <si>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</si>
  <si>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</si>
  <si>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</si>
  <si>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</si>
  <si>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</si>
  <si>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</si>
  <si>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</si>
  <si>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</si>
  <si>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</si>
  <si>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</si>
  <si>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</si>
  <si>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</si>
  <si>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</si>
  <si>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</si>
  <si>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</si>
  <si>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</si>
  <si>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</si>
  <si>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</si>
  <si>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</si>
  <si>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</si>
  <si>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</si>
  <si>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</si>
  <si>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</si>
  <si>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</si>
  <si>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</si>
  <si>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</si>
  <si>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</si>
  <si>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</si>
  <si>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</si>
  <si>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</si>
  <si>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</si>
  <si>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</si>
  <si>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</si>
  <si>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</si>
  <si>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</si>
  <si>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</si>
  <si>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</si>
  <si>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</si>
  <si>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</si>
  <si>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</si>
  <si>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</si>
  <si>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</si>
  <si>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</si>
  <si>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</si>
  <si>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</si>
  <si>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</si>
  <si>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</si>
  <si>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</si>
  <si>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</si>
  <si>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</si>
  <si>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</si>
  <si>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</si>
  <si>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</si>
  <si>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</si>
  <si>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</si>
  <si>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</si>
  <si>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</si>
  <si>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</si>
  <si>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</si>
  <si>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</si>
  <si>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</si>
  <si>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</si>
  <si>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</si>
  <si>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</si>
  <si>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</si>
  <si>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</si>
  <si>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</si>
  <si>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</si>
  <si>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</si>
  <si>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</si>
  <si>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</si>
  <si>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</si>
  <si>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</si>
  <si>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</si>
  <si>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</si>
  <si>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</si>
  <si>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</si>
  <si>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</si>
  <si>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</si>
  <si>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</si>
  <si>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</si>
  <si>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</si>
  <si>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</si>
  <si>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</si>
  <si>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</si>
  <si>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</si>
  <si>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</si>
  <si>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</si>
  <si>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</si>
  <si>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</si>
  <si>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</si>
  <si>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</si>
  <si>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</si>
  <si>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</si>
  <si>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</si>
  <si>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</si>
  <si>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</si>
  <si>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</si>
  <si>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</si>
  <si>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</si>
  <si>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</si>
  <si>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</si>
  <si>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</si>
  <si>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</si>
  <si>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</si>
  <si>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</si>
  <si>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</si>
  <si>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</si>
  <si>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</si>
  <si>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</si>
  <si>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</si>
  <si>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</si>
  <si>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</si>
  <si>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</si>
  <si>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</si>
  <si>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</si>
  <si>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</si>
  <si>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</si>
  <si>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</si>
  <si>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</si>
  <si>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</si>
  <si>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</si>
  <si>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</si>
  <si>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</si>
  <si>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</si>
  <si>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</si>
  <si>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</si>
  <si>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</si>
  <si>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</si>
  <si>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</si>
  <si>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</si>
  <si>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</si>
  <si>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</si>
  <si>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</si>
  <si>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</si>
  <si>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</si>
  <si>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</si>
  <si>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</si>
  <si>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</si>
  <si>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</si>
  <si>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</si>
  <si>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</si>
  <si>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</si>
  <si>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</si>
  <si>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</si>
  <si>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</si>
  <si>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</si>
  <si>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</si>
  <si>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</si>
  <si>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</si>
  <si>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</si>
  <si>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</si>
  <si>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</si>
  <si>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</si>
  <si>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</si>
  <si>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</si>
  <si>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</si>
  <si>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</si>
  <si>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</si>
  <si>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</si>
  <si>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</si>
  <si>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</si>
  <si>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</si>
  <si>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</si>
  <si>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</si>
  <si>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</si>
  <si>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</si>
  <si>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</si>
  <si>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</si>
  <si>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</si>
  <si>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</si>
  <si>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</si>
  <si>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</si>
  <si>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</si>
  <si>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</si>
  <si>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</si>
  <si>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</si>
  <si>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</si>
  <si>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</si>
  <si>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</si>
  <si>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</si>
  <si>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</si>
  <si>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</si>
  <si>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</si>
  <si>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</si>
  <si>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</si>
  <si>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</si>
  <si>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</si>
  <si>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</si>
  <si>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</si>
  <si>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</si>
  <si>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</si>
  <si>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</si>
  <si>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</si>
  <si>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</si>
  <si>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</si>
  <si>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</si>
  <si>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</si>
  <si>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</si>
  <si>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</si>
  <si>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</si>
  <si>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</si>
  <si>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</si>
  <si>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</si>
  <si>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</si>
  <si>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</si>
  <si>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</si>
  <si>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</si>
  <si>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</si>
  <si>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</si>
  <si>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</si>
  <si>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</si>
  <si>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</si>
  <si>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</si>
  <si>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</si>
  <si>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</si>
  <si>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</si>
  <si>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</si>
  <si>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</si>
  <si>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</si>
  <si>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</si>
  <si>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</si>
  <si>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</si>
  <si>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</si>
  <si>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</si>
  <si>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</si>
  <si>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</si>
  <si>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</si>
  <si>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</si>
  <si>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</si>
  <si>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</si>
  <si>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</si>
  <si>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</si>
  <si>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</si>
  <si>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</si>
  <si>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</si>
  <si>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</si>
  <si>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</si>
  <si>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</si>
  <si>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</si>
  <si>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</si>
  <si>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</si>
  <si>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</si>
  <si>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</si>
  <si>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</si>
  <si>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</si>
  <si>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</si>
  <si>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</si>
  <si>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</si>
  <si>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</si>
  <si>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</si>
  <si>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</si>
  <si>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</si>
  <si>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</si>
  <si>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</si>
  <si>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</si>
  <si>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</si>
  <si>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</si>
  <si>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</si>
  <si>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</si>
  <si>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</si>
  <si>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</si>
  <si>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</si>
  <si>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</si>
  <si>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</si>
  <si>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</si>
  <si>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</si>
  <si>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</si>
  <si>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</si>
  <si>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</si>
  <si>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</si>
  <si>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</si>
  <si>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</si>
  <si>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</si>
  <si>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</si>
  <si>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</si>
  <si>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</si>
  <si>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</si>
  <si>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</si>
  <si>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</si>
  <si>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</si>
  <si>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</si>
  <si>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</si>
  <si>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</si>
  <si>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</si>
  <si>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</si>
  <si>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</si>
  <si>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</si>
  <si>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</si>
  <si>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</si>
  <si>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</si>
  <si>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</si>
  <si>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</si>
  <si>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</si>
  <si>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</si>
  <si>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</si>
  <si>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</si>
  <si>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</si>
  <si>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</si>
  <si>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</si>
  <si>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</si>
  <si>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</si>
  <si>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</si>
  <si>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</si>
  <si>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</si>
  <si>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</si>
  <si>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</si>
  <si>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</si>
  <si>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</si>
  <si>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</si>
  <si>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</si>
  <si>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</si>
  <si>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</si>
  <si>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</si>
  <si>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</si>
  <si>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</si>
  <si>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</si>
  <si>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</si>
  <si>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</si>
  <si>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</si>
  <si>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</si>
  <si>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</si>
  <si>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</si>
  <si>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</si>
  <si>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</si>
  <si>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</si>
  <si>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</si>
  <si>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</si>
  <si>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</si>
  <si>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</si>
  <si>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</si>
  <si>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</si>
  <si>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</si>
  <si>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</si>
  <si>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</si>
  <si>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</si>
  <si>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</si>
  <si>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</si>
  <si>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</si>
  <si>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</si>
  <si>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</si>
  <si>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</si>
  <si>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</si>
  <si>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</si>
  <si>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</si>
  <si>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</si>
  <si>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</si>
  <si>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</si>
  <si>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</si>
  <si>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</si>
  <si>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</si>
  <si>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</si>
  <si>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</si>
  <si>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</si>
  <si>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</si>
  <si>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</si>
  <si>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</si>
  <si>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</si>
  <si>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</si>
  <si>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</si>
  <si>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</si>
  <si>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</si>
  <si>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</si>
  <si>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</si>
  <si>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</si>
  <si>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</si>
  <si>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</si>
  <si>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</si>
  <si>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</si>
  <si>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</si>
  <si>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</si>
  <si>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</si>
  <si>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</si>
  <si>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</si>
  <si>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</si>
  <si>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</si>
  <si>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</si>
  <si>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</si>
  <si>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</si>
  <si>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</si>
  <si>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</si>
  <si>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</si>
  <si>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</si>
  <si>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</si>
  <si>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</si>
  <si>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</si>
  <si>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</si>
  <si>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</si>
  <si>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</si>
  <si>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</si>
  <si>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</si>
  <si>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</si>
  <si>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</si>
  <si>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</si>
  <si>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</si>
  <si>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</si>
  <si>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</si>
  <si>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</si>
  <si>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</si>
  <si>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</si>
  <si>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</si>
  <si>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</si>
  <si>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</si>
  <si>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</si>
  <si>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</si>
  <si>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</si>
  <si>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</si>
  <si>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</si>
  <si>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</si>
  <si>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</si>
  <si>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</si>
  <si>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</si>
  <si>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</si>
  <si>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</si>
  <si>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</si>
  <si>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</si>
  <si>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</si>
  <si>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</si>
  <si>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</si>
  <si>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</si>
  <si>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</si>
  <si>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</si>
  <si>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</si>
  <si>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</si>
  <si>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</si>
  <si>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</si>
  <si>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</si>
  <si>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</si>
  <si>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</si>
  <si>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</si>
  <si>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</si>
  <si>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</si>
  <si>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</si>
  <si>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</si>
  <si>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</si>
  <si>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</si>
  <si>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</si>
  <si>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</si>
  <si>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</si>
  <si>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</si>
  <si>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</si>
  <si>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</si>
  <si>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</si>
  <si>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</si>
  <si>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</si>
  <si>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</si>
  <si>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</si>
  <si>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</si>
  <si>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</si>
  <si>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</si>
  <si>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</si>
  <si>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</si>
  <si>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</si>
  <si>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</si>
  <si>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</si>
  <si>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</si>
  <si>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</si>
  <si>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</si>
  <si>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</si>
  <si>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</si>
  <si>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</si>
  <si>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</si>
  <si>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</si>
  <si>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</si>
  <si>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</si>
  <si>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</si>
  <si>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</si>
  <si>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</si>
  <si>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</si>
  <si>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</si>
  <si>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</si>
  <si>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</si>
  <si>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</si>
  <si>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</si>
  <si>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</si>
  <si>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</si>
  <si>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</si>
  <si>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</si>
  <si>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</si>
  <si>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</si>
  <si>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</si>
  <si>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</si>
  <si>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</si>
  <si>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</si>
  <si>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</si>
  <si>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</si>
  <si>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</si>
  <si>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</si>
  <si>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</si>
  <si>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</si>
  <si>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</si>
  <si>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</si>
  <si>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</si>
  <si>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</si>
  <si>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</si>
  <si>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</si>
  <si>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</si>
  <si>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</si>
  <si>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</si>
  <si>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</si>
  <si>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</si>
  <si>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</si>
  <si>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</si>
  <si>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</si>
  <si>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</si>
  <si>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</si>
  <si>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</si>
  <si>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</si>
  <si>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</si>
  <si>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</si>
  <si>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</si>
  <si>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</si>
  <si>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</si>
  <si>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</si>
  <si>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</si>
  <si>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</si>
  <si>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</si>
  <si>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</si>
  <si>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</si>
  <si>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</si>
  <si>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</si>
  <si>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</si>
  <si>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</si>
  <si>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</si>
  <si>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</si>
  <si>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</si>
  <si>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</si>
  <si>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</si>
  <si>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</si>
  <si>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</si>
  <si>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</si>
  <si>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</si>
  <si>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</si>
  <si>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</si>
  <si>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</si>
  <si>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</si>
  <si>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</si>
  <si>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</si>
  <si>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</si>
  <si>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</si>
  <si>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</si>
  <si>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</si>
  <si>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</si>
  <si>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</si>
  <si>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</si>
  <si>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</si>
  <si>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</si>
  <si>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</si>
  <si>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</si>
  <si>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</si>
  <si>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</si>
  <si>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</si>
  <si>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</si>
  <si>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</si>
  <si>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</si>
  <si>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</si>
  <si>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</si>
  <si>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</si>
  <si>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</si>
  <si>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</si>
  <si>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</si>
  <si>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</si>
  <si>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</si>
  <si>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</si>
  <si>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</si>
  <si>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</si>
  <si>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</si>
  <si>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</si>
  <si>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</si>
  <si>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</si>
  <si>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</si>
  <si>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</si>
  <si>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</si>
  <si>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</si>
  <si>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</si>
  <si>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</si>
  <si>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</si>
  <si>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</si>
  <si>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</si>
  <si>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</si>
  <si>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</si>
  <si>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</si>
  <si>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</si>
  <si>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</si>
  <si>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</si>
  <si>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</si>
  <si>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</si>
  <si>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</si>
  <si>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</si>
  <si>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</si>
  <si>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</si>
  <si>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</si>
  <si>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</si>
  <si>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</si>
  <si>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</si>
  <si>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</si>
  <si>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</si>
  <si>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</si>
  <si>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</si>
  <si>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</si>
  <si>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</si>
  <si>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</si>
  <si>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</si>
  <si>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</si>
  <si>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</si>
  <si>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</si>
  <si>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</si>
  <si>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</si>
  <si>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</si>
  <si>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</si>
  <si>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</si>
  <si>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</si>
  <si>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</si>
  <si>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</si>
  <si>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</si>
  <si>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</si>
  <si>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</si>
  <si>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</si>
  <si>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</si>
  <si>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</si>
  <si>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</si>
  <si>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</si>
  <si>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</si>
  <si>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</si>
  <si>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</si>
  <si>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</si>
  <si>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</si>
  <si>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</si>
  <si>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</si>
  <si>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</si>
  <si>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</si>
  <si>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</si>
  <si>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</si>
  <si>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</si>
  <si>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</si>
  <si>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</si>
  <si>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</si>
  <si>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</si>
  <si>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</si>
  <si>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</si>
  <si>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</si>
  <si>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</si>
  <si>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</si>
  <si>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</si>
  <si>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</si>
  <si>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</si>
  <si>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</si>
  <si>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</si>
  <si>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</si>
  <si>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</si>
  <si>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</si>
  <si>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</si>
  <si>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</si>
  <si>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</si>
  <si>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</si>
  <si>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</si>
  <si>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</si>
  <si>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</si>
  <si>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</si>
  <si>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</si>
  <si>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</si>
  <si>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</si>
  <si>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</si>
  <si>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</si>
  <si>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</si>
  <si>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</si>
  <si>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</si>
  <si>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</si>
  <si>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</si>
  <si>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</si>
  <si>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</si>
  <si>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</si>
  <si>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</si>
  <si>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</si>
  <si>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</si>
  <si>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</si>
  <si>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</si>
  <si>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</si>
  <si>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</si>
  <si>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</si>
  <si>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</si>
  <si>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</si>
  <si>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</si>
  <si>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</si>
  <si>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</si>
  <si>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</si>
  <si>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</si>
  <si>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</si>
  <si>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</si>
  <si>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</si>
  <si>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</si>
  <si>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</si>
  <si>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</si>
  <si>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</si>
  <si>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</si>
  <si>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</si>
  <si>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</si>
  <si>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</si>
  <si>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</si>
  <si>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</si>
  <si>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</si>
  <si>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</si>
  <si>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</si>
  <si>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</si>
  <si>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</si>
  <si>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</si>
  <si>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</si>
  <si>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</si>
  <si>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</si>
  <si>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</si>
  <si>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</si>
  <si>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</si>
  <si>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</si>
  <si>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</si>
  <si>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</si>
  <si>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</si>
  <si>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</si>
  <si>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</si>
  <si>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</si>
  <si>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</si>
  <si>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</si>
  <si>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</si>
  <si>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</si>
  <si>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</si>
  <si>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</si>
  <si>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</si>
  <si>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</si>
  <si>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</si>
  <si>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</si>
  <si>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</si>
  <si>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</si>
  <si>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</si>
  <si>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</si>
  <si>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</si>
  <si>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</si>
  <si>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</si>
  <si>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</si>
  <si>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</si>
  <si>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</si>
  <si>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</si>
  <si>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</si>
  <si>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</si>
  <si>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</si>
  <si>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</si>
  <si>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</si>
  <si>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</si>
  <si>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</si>
  <si>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</si>
  <si>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</si>
  <si>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</si>
  <si>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</si>
  <si>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</si>
  <si>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</si>
  <si>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</si>
  <si>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</si>
  <si>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</si>
  <si>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</si>
  <si>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</si>
  <si>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</si>
  <si>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</si>
  <si>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</si>
  <si>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</si>
  <si>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</si>
  <si>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</si>
  <si>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</si>
  <si>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</si>
  <si>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</si>
  <si>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</si>
  <si>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</si>
  <si>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</si>
  <si>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</si>
  <si>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</si>
  <si>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</si>
  <si>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</si>
  <si>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</si>
  <si>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</si>
  <si>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</si>
  <si>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</si>
  <si>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</si>
  <si>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</si>
  <si>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</si>
  <si>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</si>
  <si>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</si>
  <si>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</si>
  <si>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</si>
  <si>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</si>
  <si>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</si>
  <si>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</si>
  <si>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</si>
  <si>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</si>
  <si>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</si>
  <si>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</si>
  <si>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</si>
  <si>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</si>
  <si>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</si>
  <si>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</si>
  <si>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</si>
  <si>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</si>
  <si>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</si>
  <si>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</si>
  <si>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</si>
  <si>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</si>
  <si>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</si>
  <si>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</si>
  <si>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</si>
  <si>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</si>
  <si>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</si>
  <si>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</si>
  <si>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</si>
  <si>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</si>
  <si>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</si>
  <si>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</si>
  <si>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</si>
  <si>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</si>
  <si>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</si>
  <si>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</si>
  <si>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</si>
  <si>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</si>
  <si>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</si>
  <si>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</si>
  <si>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</si>
  <si>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</si>
  <si>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</si>
  <si>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</si>
  <si>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</si>
  <si>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</si>
  <si>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</si>
  <si>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</si>
  <si>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</si>
  <si>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</si>
  <si>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</si>
  <si>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</si>
  <si>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</si>
  <si>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</si>
  <si>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</si>
  <si>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</si>
  <si>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</si>
  <si>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</si>
  <si>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</si>
  <si>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</si>
  <si>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</si>
  <si>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</si>
  <si>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</si>
  <si>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</si>
  <si>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</si>
  <si>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</si>
  <si>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</si>
  <si>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</si>
  <si>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</si>
  <si>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</si>
  <si>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</si>
  <si>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</si>
  <si>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</si>
  <si>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</si>
  <si>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</si>
  <si>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</si>
  <si>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</si>
  <si>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</si>
  <si>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</si>
  <si>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</si>
  <si>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</si>
  <si>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</si>
  <si>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</si>
  <si>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</si>
  <si>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</si>
  <si>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</si>
  <si>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</si>
  <si>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</si>
  <si>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</si>
  <si>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</si>
  <si>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</si>
  <si>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</si>
  <si>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</si>
  <si>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</si>
  <si>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</si>
  <si>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</si>
  <si>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</si>
  <si>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</si>
  <si>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</si>
  <si>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</si>
  <si>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</si>
  <si>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</si>
  <si>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</si>
  <si>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</si>
  <si>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</si>
  <si>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</si>
  <si>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</si>
  <si>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</si>
  <si>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</si>
  <si>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</si>
  <si>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</si>
  <si>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</si>
  <si>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</si>
  <si>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</si>
  <si>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</si>
  <si>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</si>
  <si>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</si>
  <si>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</si>
  <si>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</si>
  <si>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</si>
  <si>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</si>
  <si>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</si>
  <si>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</si>
  <si>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</si>
  <si>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</si>
  <si>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</si>
  <si>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</si>
  <si>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</si>
  <si>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</si>
  <si>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</si>
  <si>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</si>
  <si>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</si>
  <si>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</si>
  <si>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</si>
  <si>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</si>
  <si>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</si>
  <si>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</si>
  <si>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</si>
  <si>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</si>
  <si>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</si>
  <si>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</si>
  <si>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</si>
  <si>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</si>
  <si>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</si>
  <si>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</si>
  <si>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</si>
  <si>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</si>
  <si>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</si>
  <si>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</si>
  <si>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</si>
  <si>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</si>
  <si>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</si>
  <si>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</si>
  <si>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</si>
  <si>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</si>
  <si>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</si>
  <si>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</si>
  <si>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</si>
  <si>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</si>
  <si>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</si>
  <si>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</si>
  <si>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</si>
  <si>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</si>
  <si>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</si>
  <si>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</si>
  <si>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</si>
  <si>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</si>
  <si>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</si>
  <si>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</si>
  <si>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</si>
  <si>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</si>
  <si>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</si>
  <si>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</si>
  <si>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</si>
  <si>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</si>
  <si>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</si>
  <si>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</si>
  <si>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</si>
  <si>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</si>
  <si>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</si>
  <si>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</si>
  <si>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</si>
  <si>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</si>
  <si>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</si>
  <si>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</si>
  <si>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</si>
  <si>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</si>
  <si>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</si>
  <si>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</si>
  <si>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</si>
  <si>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</si>
  <si>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</si>
  <si>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</si>
  <si>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</si>
  <si>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</si>
  <si>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</si>
  <si>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</si>
  <si>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</si>
  <si>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</si>
  <si>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</si>
  <si>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</si>
  <si>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</si>
  <si>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</si>
  <si>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</si>
  <si>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</si>
  <si>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</si>
  <si>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</si>
  <si>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</si>
  <si>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</si>
  <si>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</si>
  <si>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</si>
  <si>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</si>
  <si>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</si>
  <si>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</si>
  <si>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</si>
  <si>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</si>
  <si>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</si>
  <si>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</si>
  <si>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</si>
  <si>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</si>
  <si>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</si>
  <si>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</si>
  <si>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</si>
  <si>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</si>
  <si>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</si>
  <si>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</si>
  <si>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</si>
  <si>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</si>
  <si>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</si>
  <si>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</si>
  <si>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</si>
  <si>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</si>
  <si>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</si>
  <si>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</si>
  <si>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</si>
  <si>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</si>
  <si>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</si>
  <si>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</si>
  <si>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</si>
  <si>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</si>
  <si>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</si>
  <si>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</si>
  <si>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</si>
  <si>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</si>
  <si>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</si>
  <si>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</si>
  <si>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</si>
  <si>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</si>
  <si>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</si>
  <si>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</si>
  <si>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</si>
  <si>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</si>
  <si>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</si>
  <si>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</si>
  <si>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</si>
  <si>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</si>
  <si>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</si>
  <si>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</si>
  <si>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</si>
  <si>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</si>
  <si>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</si>
  <si>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</si>
  <si>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</si>
  <si>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</si>
  <si>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</si>
  <si>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</si>
  <si>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</si>
  <si>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</si>
  <si>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</si>
  <si>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</si>
  <si>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</si>
  <si>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</si>
  <si>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</si>
  <si>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</si>
  <si>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</si>
  <si>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</si>
  <si>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</si>
  <si>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</si>
  <si>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</si>
  <si>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</si>
  <si>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</si>
  <si>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</si>
  <si>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</si>
  <si>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</si>
  <si>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</si>
  <si>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</si>
  <si>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</si>
  <si>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</si>
  <si>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</si>
  <si>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</si>
  <si>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</si>
  <si>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</si>
  <si>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</si>
  <si>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</si>
  <si>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</si>
  <si>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</si>
  <si>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</si>
  <si>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</si>
  <si>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</si>
  <si>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</si>
  <si>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</si>
  <si>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</si>
  <si>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</si>
  <si>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</si>
  <si>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</si>
  <si>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</si>
  <si>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</si>
  <si>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</si>
  <si>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</si>
  <si>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</si>
  <si>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</si>
  <si>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</si>
  <si>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</si>
  <si>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</si>
  <si>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</si>
  <si>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</si>
  <si>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</si>
  <si>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</si>
  <si>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</si>
  <si>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</si>
  <si>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</si>
  <si>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</si>
  <si>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</si>
  <si>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</si>
  <si>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</si>
  <si>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</si>
  <si>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</si>
  <si>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</si>
  <si>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</si>
  <si>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</si>
  <si>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</si>
  <si>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</si>
  <si>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</si>
  <si>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</si>
  <si>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</si>
  <si>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</si>
  <si>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</si>
  <si>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</si>
  <si>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</si>
  <si>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</si>
  <si>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</si>
  <si>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</si>
  <si>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</si>
  <si>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</si>
  <si>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</si>
  <si>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</si>
  <si>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</si>
  <si>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</si>
  <si>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</si>
  <si>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</si>
  <si>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</si>
  <si>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</si>
  <si>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</si>
  <si>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</si>
  <si>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</si>
  <si>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</si>
  <si>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</si>
  <si>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</si>
  <si>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</si>
  <si>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</si>
  <si>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</si>
  <si>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</si>
  <si>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</si>
  <si>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</si>
  <si>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</si>
  <si>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</si>
  <si>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</si>
  <si>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</si>
  <si>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</si>
  <si>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</si>
  <si>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</si>
  <si>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</si>
  <si>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</si>
  <si>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</si>
  <si>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</si>
  <si>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</si>
  <si>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</si>
  <si>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</si>
  <si>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</si>
  <si>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</si>
  <si>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</si>
  <si>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</si>
  <si>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</si>
  <si>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</si>
  <si>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</si>
  <si>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</si>
  <si>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</si>
  <si>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</si>
  <si>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</si>
  <si>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</si>
  <si>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</si>
  <si>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</si>
  <si>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</si>
  <si>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</si>
  <si>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</si>
  <si>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</si>
  <si>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</si>
  <si>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</si>
  <si>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</si>
  <si>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</si>
  <si>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</si>
  <si>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</si>
  <si>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</si>
  <si>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</si>
  <si>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</si>
  <si>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</si>
  <si>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</si>
  <si>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</si>
  <si>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</si>
  <si>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</si>
  <si>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</si>
  <si>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</si>
  <si>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</si>
  <si>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</si>
  <si>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</si>
  <si>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</si>
  <si>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</si>
  <si>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</si>
  <si>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</si>
  <si>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</si>
  <si>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</si>
  <si>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</si>
  <si>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</si>
  <si>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</si>
  <si>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</si>
  <si>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</si>
  <si>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</si>
  <si>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</si>
  <si>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</si>
  <si>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</si>
  <si>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</si>
  <si>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</si>
  <si>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</si>
  <si>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</si>
  <si>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</si>
  <si>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</si>
  <si>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</si>
  <si>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</si>
  <si>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</si>
  <si>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</si>
  <si>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</si>
  <si>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</si>
  <si>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</si>
  <si>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</si>
  <si>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</si>
  <si>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</si>
  <si>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</si>
  <si>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</si>
  <si>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</si>
  <si>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</si>
  <si>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</si>
  <si>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</si>
  <si>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</si>
  <si>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</si>
  <si>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</si>
  <si>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</si>
  <si>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</si>
  <si>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</si>
  <si>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</si>
  <si>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</si>
  <si>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</si>
  <si>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</si>
  <si>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</si>
  <si>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</si>
  <si>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</si>
  <si>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</si>
  <si>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</si>
  <si>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</si>
  <si>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</si>
  <si>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</si>
  <si>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</si>
  <si>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</si>
  <si>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</si>
  <si>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</si>
  <si>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</si>
  <si>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</si>
  <si>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</si>
  <si>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</si>
  <si>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</si>
  <si>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</si>
  <si>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</si>
  <si>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</si>
  <si>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</si>
  <si>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</si>
  <si>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</si>
  <si>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</si>
  <si>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</si>
  <si>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</si>
  <si>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</si>
  <si>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</si>
  <si>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</si>
  <si>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</si>
  <si>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</si>
  <si>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</si>
  <si>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</si>
  <si>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</si>
  <si>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</si>
  <si>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</si>
  <si>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</si>
  <si>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</si>
  <si>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</si>
  <si>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</si>
  <si>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</si>
  <si>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</si>
  <si>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</si>
  <si>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</si>
  <si>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</si>
  <si>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</si>
  <si>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</si>
  <si>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</si>
  <si>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</si>
  <si>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</si>
  <si>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</si>
  <si>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</si>
  <si>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</si>
  <si>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</si>
  <si>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</si>
  <si>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</si>
  <si>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</si>
  <si>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</si>
  <si>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</si>
  <si>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</si>
  <si>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</si>
  <si>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</si>
  <si>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</si>
  <si>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</si>
  <si>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</si>
  <si>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</si>
  <si>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</si>
  <si>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</si>
  <si>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</si>
  <si>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</si>
  <si>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</si>
  <si>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</si>
  <si>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</si>
  <si>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</si>
  <si>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</si>
  <si>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</si>
  <si>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</si>
  <si>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</si>
  <si>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</si>
  <si>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</si>
  <si>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</si>
  <si>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</si>
  <si>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</si>
  <si>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</si>
  <si>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</si>
  <si>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</si>
  <si>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</si>
  <si>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</si>
  <si>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</si>
  <si>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</si>
  <si>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</si>
  <si>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</si>
  <si>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</si>
  <si>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</si>
  <si>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</si>
  <si>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</si>
  <si>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</si>
  <si>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</si>
  <si>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</si>
  <si>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</si>
  <si>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</si>
  <si>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</si>
  <si>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</si>
  <si>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</si>
  <si>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</si>
  <si>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</si>
  <si>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</si>
  <si>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</si>
  <si>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</si>
  <si>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</si>
  <si>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</si>
  <si>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</si>
  <si>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</si>
  <si>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</si>
  <si>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</si>
  <si>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</si>
  <si>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</si>
  <si>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</si>
  <si>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</si>
  <si>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</si>
  <si>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</si>
  <si>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</si>
  <si>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</si>
  <si>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</si>
  <si>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</si>
  <si>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</si>
  <si>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</si>
  <si>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</si>
  <si>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</si>
  <si>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</si>
  <si>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</si>
  <si>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</si>
  <si>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</si>
  <si>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</si>
  <si>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</si>
  <si>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</si>
  <si>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</si>
  <si>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</si>
  <si>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</si>
  <si>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</si>
  <si>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</si>
  <si>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</si>
  <si>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</si>
  <si>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</si>
  <si>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</si>
  <si>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</si>
  <si>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</si>
  <si>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</si>
  <si>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</si>
  <si>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</si>
  <si>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</si>
  <si>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</si>
  <si>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</si>
  <si>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</si>
  <si>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</si>
  <si>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</si>
  <si>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</si>
  <si>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</si>
  <si>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</si>
  <si>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</si>
  <si>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</si>
  <si>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</si>
  <si>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</si>
  <si>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</si>
  <si>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</si>
  <si>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</si>
  <si>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</si>
  <si>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</si>
  <si>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</si>
  <si>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</si>
  <si>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</si>
  <si>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</si>
  <si>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</si>
  <si>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</si>
  <si>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</si>
  <si>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</si>
  <si>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</si>
  <si>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</si>
  <si>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</si>
  <si>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</si>
  <si>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</si>
  <si>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</si>
  <si>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</si>
  <si>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</si>
  <si>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</si>
  <si>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</si>
  <si>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</si>
  <si>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</si>
  <si>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</si>
  <si>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</si>
  <si>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</si>
  <si>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</si>
  <si>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</si>
  <si>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</si>
  <si>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</si>
  <si>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</si>
  <si>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</si>
  <si>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</si>
  <si>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</si>
  <si>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</si>
  <si>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</si>
  <si>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</si>
  <si>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</si>
  <si>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</si>
  <si>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</si>
  <si>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</si>
  <si>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</si>
  <si>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</si>
  <si>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</si>
  <si>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</si>
  <si>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</si>
  <si>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</si>
  <si>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</si>
  <si>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</si>
  <si>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</si>
  <si>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</si>
  <si>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</si>
  <si>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</si>
  <si>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</si>
  <si>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</si>
  <si>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</si>
  <si>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</si>
  <si>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</si>
  <si>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</si>
  <si>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</si>
  <si>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</si>
  <si>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</si>
  <si>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</si>
  <si>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</si>
  <si>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</si>
  <si>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</si>
  <si>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</si>
  <si>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</si>
  <si>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</si>
  <si>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</si>
  <si>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</si>
  <si>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</si>
  <si>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</si>
  <si>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</si>
  <si>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</si>
  <si>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</si>
  <si>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</si>
  <si>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</si>
  <si>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</si>
  <si>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</si>
  <si>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</si>
  <si>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</si>
  <si>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</si>
  <si>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</si>
  <si>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</si>
  <si>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</si>
  <si>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</si>
  <si>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</si>
  <si>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</si>
  <si>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</si>
  <si>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</si>
  <si>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</si>
  <si>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</si>
  <si>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</si>
  <si>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</si>
  <si>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</si>
  <si>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</si>
  <si>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</si>
  <si>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</si>
  <si>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</si>
  <si>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</si>
  <si>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</si>
  <si>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</si>
  <si>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</si>
  <si>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</si>
  <si>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</si>
  <si>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</si>
  <si>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</si>
  <si>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</si>
  <si>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</si>
  <si>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</si>
  <si>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</si>
  <si>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</si>
  <si>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</si>
  <si>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</si>
  <si>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</si>
  <si>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</si>
  <si>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</si>
  <si>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</si>
  <si>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</si>
  <si>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</si>
  <si>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</si>
  <si>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</si>
  <si>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</si>
  <si>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</si>
  <si>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</si>
  <si>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</si>
  <si>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</si>
  <si>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</si>
  <si>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</si>
  <si>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</si>
  <si>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</si>
  <si>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</si>
  <si>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</si>
  <si>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</si>
  <si>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</si>
  <si>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</si>
  <si>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</si>
  <si>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</si>
  <si>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</si>
  <si>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</si>
  <si>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</si>
  <si>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</si>
  <si>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</si>
  <si>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</si>
  <si>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</si>
  <si>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</si>
  <si>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</si>
  <si>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</si>
  <si>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</si>
  <si>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</si>
  <si>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</si>
  <si>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</si>
  <si>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</si>
  <si>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</si>
  <si>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</si>
  <si>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</si>
  <si>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</si>
  <si>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</si>
  <si>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</si>
  <si>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</si>
  <si>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</si>
  <si>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</si>
  <si>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</si>
  <si>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</si>
  <si>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</si>
  <si>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</si>
  <si>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</si>
  <si>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</si>
  <si>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</si>
  <si>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</si>
  <si>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</si>
  <si>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</si>
  <si>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</si>
  <si>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</si>
  <si>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</si>
  <si>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</si>
  <si>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</si>
  <si>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</si>
  <si>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</si>
  <si>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</si>
  <si>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</si>
  <si>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</si>
  <si>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</si>
  <si>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</si>
  <si>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</si>
  <si>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</si>
  <si>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</si>
  <si>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</si>
  <si>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</si>
  <si>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</si>
  <si>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</si>
  <si>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</si>
  <si>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</si>
  <si>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</si>
  <si>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</si>
  <si>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</si>
  <si>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</si>
  <si>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</si>
  <si>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</si>
  <si>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</si>
  <si>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</si>
  <si>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</si>
  <si>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</si>
  <si>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</si>
  <si>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</si>
  <si>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</si>
  <si>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</si>
  <si>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</si>
  <si>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</si>
  <si>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</si>
  <si>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</si>
  <si>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</si>
  <si>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</si>
  <si>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</si>
  <si>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</si>
  <si>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</si>
  <si>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</si>
  <si>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</si>
  <si>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</si>
  <si>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</si>
  <si>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</si>
  <si>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</si>
  <si>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</si>
  <si>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</si>
  <si>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</si>
  <si>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</si>
  <si>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</si>
  <si>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</si>
  <si>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</si>
  <si>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</si>
  <si>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</si>
  <si>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</si>
  <si>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</si>
  <si>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</si>
  <si>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</si>
  <si>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</si>
  <si>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</si>
  <si>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</si>
  <si>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</si>
  <si>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</si>
  <si>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</si>
  <si>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</si>
  <si>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</si>
  <si>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</si>
  <si>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</si>
  <si>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</si>
  <si>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</si>
  <si>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</si>
  <si>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</si>
  <si>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</si>
  <si>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</si>
  <si>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</si>
  <si>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</si>
  <si>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</si>
  <si>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</si>
  <si>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</si>
  <si>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</si>
  <si>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</si>
  <si>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</si>
  <si>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</si>
  <si>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</si>
  <si>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</si>
  <si>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</si>
  <si>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</si>
  <si>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</si>
  <si>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</si>
  <si>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</si>
  <si>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</si>
  <si>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</si>
  <si>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</si>
  <si>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</si>
  <si>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</si>
  <si>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</si>
  <si>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</si>
  <si>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</si>
  <si>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</si>
  <si>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</si>
  <si>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</si>
  <si>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</si>
  <si>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</si>
  <si>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</si>
  <si>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</si>
  <si>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</si>
  <si>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</si>
  <si>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</si>
  <si>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</si>
  <si>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</si>
  <si>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</si>
  <si>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</si>
  <si>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</si>
  <si>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</si>
  <si>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</si>
  <si>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</si>
  <si>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</si>
  <si>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</si>
  <si>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</si>
  <si>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</si>
  <si>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</si>
  <si>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</si>
  <si>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</si>
  <si>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</si>
  <si>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</si>
  <si>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</si>
  <si>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</si>
  <si>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</si>
  <si>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</si>
  <si>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</si>
  <si>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</si>
  <si>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</si>
  <si>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</si>
  <si>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</si>
  <si>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</si>
  <si>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</si>
  <si>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</si>
  <si>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</si>
  <si>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</si>
  <si>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</si>
  <si>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</si>
  <si>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</si>
  <si>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</si>
  <si>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</si>
  <si>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</si>
  <si>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</si>
  <si>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</si>
  <si>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</si>
  <si>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</si>
  <si>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</si>
  <si>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</si>
  <si>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</si>
  <si>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</si>
  <si>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</si>
  <si>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</si>
  <si>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</si>
  <si>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</si>
  <si>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</si>
  <si>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</si>
  <si>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</si>
  <si>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</si>
  <si>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</si>
  <si>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</si>
  <si>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</si>
  <si>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</si>
  <si>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</si>
  <si>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</si>
  <si>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</si>
  <si>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</si>
  <si>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</si>
  <si>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</si>
  <si>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</si>
  <si>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</si>
  <si>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</si>
  <si>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</si>
  <si>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</si>
  <si>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</si>
  <si>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</si>
  <si>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</si>
  <si>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</si>
  <si>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</si>
  <si>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</si>
  <si>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</si>
  <si>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</si>
  <si>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</si>
  <si>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</si>
  <si>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</si>
  <si>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</si>
  <si>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</si>
  <si>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</si>
  <si>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</si>
  <si>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</si>
  <si>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</si>
  <si>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</si>
  <si>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</si>
  <si>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</si>
  <si>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</si>
  <si>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</si>
  <si>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</si>
  <si>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</si>
  <si>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</si>
  <si>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</si>
  <si>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</si>
  <si>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</si>
  <si>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</si>
  <si>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</si>
  <si>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</si>
  <si>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</si>
  <si>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</si>
  <si>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</si>
  <si>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</si>
  <si>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</si>
  <si>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</si>
  <si>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</si>
  <si>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</si>
  <si>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</si>
  <si>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</si>
  <si>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</si>
  <si>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</si>
  <si>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</si>
  <si>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</si>
  <si>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</si>
  <si>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</si>
  <si>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</si>
  <si>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</si>
  <si>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</si>
  <si>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</si>
  <si>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</si>
  <si>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</si>
  <si>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</si>
  <si>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</si>
  <si>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</si>
  <si>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</si>
  <si>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</si>
  <si>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</si>
  <si>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</si>
  <si>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</si>
  <si>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</si>
  <si>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</si>
  <si>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</si>
  <si>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</si>
  <si>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</si>
  <si>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</si>
  <si>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</si>
  <si>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</si>
  <si>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</si>
  <si>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</si>
  <si>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</si>
  <si>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</si>
  <si>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</si>
  <si>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</si>
  <si>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</si>
  <si>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</si>
  <si>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</si>
  <si>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</si>
  <si>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</si>
  <si>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</si>
  <si>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</si>
  <si>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</si>
  <si>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</si>
  <si>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</si>
  <si>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</si>
  <si>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</si>
  <si>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</si>
  <si>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</si>
  <si>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</si>
  <si>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</si>
  <si>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</si>
  <si>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</si>
  <si>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</si>
  <si>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</si>
  <si>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</si>
  <si>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</si>
  <si>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</si>
  <si>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</si>
  <si>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</si>
  <si>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</si>
  <si>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</si>
  <si>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</si>
  <si>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</si>
  <si>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</si>
  <si>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</si>
  <si>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</si>
  <si>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</si>
  <si>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</si>
  <si>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</si>
  <si>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</si>
  <si>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</si>
  <si>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</si>
  <si>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</si>
  <si>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</si>
  <si>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</si>
  <si>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</si>
  <si>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</si>
  <si>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</si>
  <si>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</si>
  <si>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</si>
  <si>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</si>
  <si>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</si>
  <si>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</si>
  <si>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</si>
  <si>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</si>
  <si>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</si>
  <si>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</si>
  <si>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</si>
  <si>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</si>
  <si>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</si>
  <si>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</si>
  <si>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</si>
  <si>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</si>
  <si>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</si>
  <si>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</si>
  <si>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</si>
  <si>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</si>
  <si>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</si>
  <si>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</si>
  <si>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</si>
  <si>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</si>
  <si>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</si>
  <si>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</si>
  <si>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</si>
  <si>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</si>
  <si>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</si>
  <si>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</si>
  <si>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</si>
  <si>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</si>
  <si>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</si>
  <si>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</si>
  <si>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</si>
  <si>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</si>
  <si>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</si>
  <si>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</si>
  <si>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</si>
  <si>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</si>
  <si>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</si>
  <si>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</si>
  <si>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</si>
  <si>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</si>
  <si>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</si>
  <si>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</si>
  <si>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</si>
  <si>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</si>
  <si>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</si>
  <si>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</si>
  <si>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</si>
  <si>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</si>
  <si>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</si>
  <si>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</si>
  <si>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</si>
  <si>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</si>
  <si>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</si>
  <si>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</si>
  <si>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</si>
  <si>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</si>
  <si>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</si>
  <si>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</si>
  <si>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</si>
  <si>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</si>
  <si>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</si>
  <si>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</si>
  <si>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</si>
  <si>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</si>
  <si>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</si>
  <si>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</si>
  <si>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</si>
  <si>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</si>
  <si>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</si>
  <si>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</si>
  <si>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</si>
  <si>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</si>
  <si>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</si>
  <si>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</si>
  <si>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</si>
  <si>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</si>
  <si>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</si>
  <si>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</si>
  <si>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</si>
  <si>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</si>
  <si>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</si>
  <si>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</si>
  <si>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</si>
  <si>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</si>
  <si>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</si>
  <si>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</si>
  <si>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</si>
  <si>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</si>
  <si>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</si>
  <si>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</si>
  <si>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</si>
  <si>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</si>
  <si>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</si>
  <si>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</si>
  <si>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</si>
  <si>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</si>
  <si>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</si>
  <si>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</si>
  <si>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</si>
  <si>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</si>
  <si>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</si>
  <si>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</si>
  <si>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</si>
  <si>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</si>
  <si>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</si>
  <si>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</si>
  <si>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</si>
  <si>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</si>
  <si>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</si>
  <si>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</si>
  <si>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</si>
  <si>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</si>
  <si>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</si>
  <si>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</si>
  <si>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</si>
  <si>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</si>
  <si>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</si>
  <si>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</si>
  <si>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</si>
  <si>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</si>
  <si>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</si>
  <si>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</si>
  <si>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</si>
  <si>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</si>
  <si>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</si>
  <si>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</si>
  <si>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</si>
  <si>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</si>
  <si>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</si>
  <si>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</si>
  <si>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</si>
  <si>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</si>
  <si>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</si>
  <si>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</si>
  <si>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</si>
  <si>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</si>
  <si>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</si>
  <si>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</si>
  <si>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</si>
  <si>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</si>
  <si>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</si>
  <si>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</si>
  <si>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</si>
  <si>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</si>
  <si>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</si>
  <si>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</si>
  <si>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</si>
  <si>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</si>
  <si>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</si>
  <si>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</si>
  <si>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</si>
  <si>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</si>
  <si>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</si>
  <si>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</si>
  <si>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</si>
  <si>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</si>
  <si>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</si>
  <si>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</si>
  <si>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</si>
  <si>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</si>
  <si>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</si>
  <si>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</si>
  <si>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</si>
  <si>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</si>
  <si>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</si>
  <si>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</si>
  <si>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</si>
  <si>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</si>
  <si>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</si>
  <si>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</si>
  <si>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</si>
  <si>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</si>
  <si>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</si>
  <si>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</si>
  <si>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</si>
  <si>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</si>
  <si>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</si>
  <si>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</si>
  <si>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</si>
  <si>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</si>
  <si>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</si>
  <si>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</si>
  <si>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</si>
  <si>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</si>
  <si>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</si>
  <si>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</si>
  <si>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</si>
  <si>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</si>
  <si>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</si>
  <si>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</si>
  <si>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</si>
  <si>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</si>
  <si>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</si>
  <si>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</si>
  <si>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</si>
  <si>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</si>
  <si>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</si>
  <si>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</si>
  <si>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</si>
  <si>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</si>
  <si>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</si>
  <si>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</si>
  <si>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</si>
  <si>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</si>
  <si>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</si>
  <si>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</si>
  <si>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</si>
  <si>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</si>
  <si>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</si>
  <si>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</si>
  <si>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</si>
  <si>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</si>
  <si>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</si>
  <si>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</si>
  <si>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</si>
  <si>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</si>
  <si>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</si>
  <si>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</si>
  <si>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</si>
  <si>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</si>
  <si>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</si>
  <si>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</si>
  <si>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</si>
  <si>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</si>
  <si>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</si>
  <si>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</si>
  <si>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</si>
  <si>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</si>
  <si>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</si>
  <si>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</si>
  <si>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</si>
  <si>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</si>
  <si>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</si>
  <si>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</si>
  <si>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</si>
  <si>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</si>
  <si>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</si>
  <si>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</si>
  <si>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</si>
  <si>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</si>
  <si>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</si>
  <si>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</si>
  <si>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</si>
  <si>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</si>
  <si>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</si>
  <si>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</si>
  <si>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</si>
  <si>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</si>
  <si>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</si>
  <si>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</si>
  <si>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</si>
  <si>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</si>
  <si>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</si>
  <si>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</si>
  <si>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</si>
  <si>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</si>
  <si>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</si>
  <si>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</si>
  <si>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</si>
  <si>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</si>
  <si>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</si>
  <si>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</si>
  <si>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</si>
  <si>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</si>
  <si>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</si>
  <si>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</si>
  <si>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</si>
  <si>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</si>
  <si>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</si>
  <si>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</si>
  <si>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</si>
  <si>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</si>
  <si>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</si>
  <si>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</si>
  <si>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</si>
  <si>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</si>
  <si>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</si>
  <si>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</si>
  <si>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</si>
  <si>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</si>
  <si>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</si>
  <si>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</si>
  <si>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</si>
  <si>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</si>
  <si>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</si>
  <si>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</si>
  <si>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</si>
  <si>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</si>
  <si>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</si>
  <si>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</si>
  <si>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</si>
  <si>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</si>
  <si>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</si>
  <si>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</si>
  <si>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</si>
  <si>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</si>
  <si>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</si>
  <si>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</si>
  <si>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</si>
  <si>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</si>
  <si>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</si>
  <si>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</si>
  <si>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</si>
  <si>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</si>
  <si>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</si>
  <si>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</si>
  <si>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</si>
  <si>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</si>
  <si>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</si>
  <si>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</si>
  <si>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</si>
  <si>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</si>
  <si>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</si>
  <si>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</si>
  <si>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</si>
  <si>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</si>
  <si>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</si>
  <si>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</si>
  <si>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</si>
  <si>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</si>
  <si>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</si>
  <si>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</si>
  <si>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</si>
  <si>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</si>
  <si>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</si>
  <si>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</si>
  <si>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</si>
  <si>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</si>
  <si>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</si>
  <si>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</si>
  <si>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</si>
  <si>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</si>
  <si>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</si>
  <si>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</si>
  <si>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</si>
  <si>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</si>
  <si>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</si>
  <si>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</si>
  <si>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</si>
  <si>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</si>
  <si>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</si>
  <si>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</si>
  <si>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</si>
  <si>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</si>
  <si>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</si>
  <si>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</si>
  <si>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</si>
  <si>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</si>
  <si>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</si>
  <si>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</si>
  <si>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</si>
  <si>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</si>
  <si>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</si>
  <si>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</si>
  <si>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</si>
  <si>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</si>
  <si>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</si>
  <si>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</si>
  <si>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</si>
  <si>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</si>
  <si>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</si>
  <si>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</si>
  <si>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</si>
  <si>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</si>
  <si>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</si>
  <si>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</si>
  <si>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</si>
  <si>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</si>
  <si>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</si>
  <si>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</si>
  <si>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</si>
  <si>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</si>
  <si>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</si>
  <si>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</si>
  <si>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</si>
  <si>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</si>
  <si>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</si>
  <si>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</si>
  <si>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</si>
  <si>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</si>
  <si>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</si>
  <si>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</si>
  <si>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</si>
  <si>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</si>
  <si>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</si>
  <si>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</si>
  <si>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</si>
  <si>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</si>
  <si>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</si>
  <si>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</si>
  <si>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</si>
  <si>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</si>
  <si>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</si>
  <si>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</si>
  <si>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</si>
  <si>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</si>
  <si>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</si>
  <si>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</si>
  <si>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</si>
  <si>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</si>
  <si>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</si>
  <si>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</si>
  <si>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</si>
  <si>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</si>
  <si>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</si>
  <si>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</si>
  <si>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</si>
  <si>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</si>
  <si>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</si>
  <si>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</si>
  <si>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</si>
  <si>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</si>
  <si>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</si>
  <si>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</si>
  <si>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</si>
  <si>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</si>
  <si>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</si>
  <si>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</si>
  <si>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</si>
  <si>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</si>
  <si>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</si>
  <si>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</si>
  <si>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</si>
  <si>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</si>
  <si>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</si>
  <si>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</si>
  <si>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</si>
  <si>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</si>
  <si>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</si>
  <si>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</si>
  <si>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</si>
  <si>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</si>
  <si>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</si>
  <si>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</si>
  <si>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</si>
  <si>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</si>
  <si>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</si>
  <si>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</si>
  <si>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</si>
  <si>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</si>
  <si>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</si>
  <si>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</si>
  <si>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</si>
  <si>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</si>
  <si>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</si>
  <si>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</si>
  <si>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</si>
  <si>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</si>
  <si>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</si>
  <si>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</si>
  <si>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</si>
  <si>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</si>
  <si>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</si>
  <si>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</si>
  <si>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</si>
  <si>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</si>
  <si>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</si>
  <si>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</si>
  <si>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</si>
  <si>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</si>
  <si>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</si>
  <si>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</si>
  <si>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</si>
  <si>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</si>
  <si>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</si>
  <si>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</si>
  <si>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</si>
  <si>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</si>
  <si>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</si>
  <si>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</si>
  <si>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</si>
  <si>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</si>
  <si>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</si>
  <si>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</si>
  <si>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</si>
  <si>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</si>
  <si>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</si>
  <si>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</si>
  <si>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</si>
  <si>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</si>
  <si>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</si>
  <si>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</si>
  <si>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</si>
  <si>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</si>
  <si>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</si>
  <si>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</si>
  <si>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</si>
  <si>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</si>
  <si>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</si>
  <si>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</si>
  <si>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</si>
  <si>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</si>
  <si>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</si>
  <si>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</si>
  <si>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</si>
  <si>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</si>
  <si>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</si>
  <si>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</si>
  <si>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</si>
  <si>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</si>
  <si>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</si>
  <si>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</si>
  <si>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</si>
  <si>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</si>
  <si>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</si>
  <si>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</si>
  <si>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</si>
  <si>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</si>
  <si>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</si>
  <si>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</si>
  <si>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</si>
  <si>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</si>
  <si>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</si>
  <si>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</si>
  <si>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</si>
  <si>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</si>
  <si>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</si>
  <si>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</si>
  <si>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</si>
  <si>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</si>
  <si>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</si>
  <si>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</si>
  <si>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</si>
  <si>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</si>
  <si>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</si>
  <si>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</si>
  <si>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</si>
  <si>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</si>
  <si>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</si>
  <si>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</si>
  <si>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</si>
  <si>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</si>
  <si>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</si>
  <si>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</si>
  <si>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</si>
  <si>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</si>
  <si>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</si>
  <si>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</si>
  <si>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</si>
  <si>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</si>
  <si>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</si>
  <si>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</si>
  <si>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</si>
  <si>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</si>
  <si>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</si>
  <si>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</si>
  <si>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</si>
  <si>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</si>
  <si>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</si>
  <si>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</si>
  <si>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</si>
  <si>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</si>
  <si>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</si>
  <si>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</si>
  <si>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</si>
  <si>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</si>
  <si>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</si>
  <si>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</si>
  <si>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</si>
  <si>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</si>
  <si>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</si>
  <si>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</si>
  <si>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</si>
  <si>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</si>
  <si>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</si>
  <si>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</si>
  <si>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</si>
  <si>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</si>
  <si>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</si>
  <si>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</si>
  <si>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</si>
  <si>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</si>
  <si>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</si>
  <si>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</si>
  <si>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</si>
  <si>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</si>
  <si>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</si>
  <si>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</si>
  <si>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</si>
  <si>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</si>
  <si>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</si>
  <si>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</si>
  <si>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</si>
  <si>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</si>
  <si>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</si>
  <si>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</si>
  <si>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</si>
  <si>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</si>
  <si>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</si>
  <si>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</si>
  <si>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</si>
  <si>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</si>
  <si>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</si>
  <si>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</si>
  <si>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</si>
  <si>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</si>
  <si>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</si>
  <si>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</si>
  <si>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</si>
  <si>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</si>
  <si>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</si>
  <si>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</si>
  <si>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</si>
  <si>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</si>
  <si>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</si>
  <si>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</si>
  <si>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</si>
  <si>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</si>
  <si>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</si>
  <si>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</si>
  <si>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</si>
  <si>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</si>
  <si>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</si>
  <si>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</si>
  <si>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</si>
  <si>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</si>
  <si>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</si>
  <si>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</si>
  <si>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</si>
  <si>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</si>
  <si>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</si>
  <si>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</si>
  <si>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</si>
  <si>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</si>
  <si>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</si>
  <si>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</si>
  <si>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</si>
  <si>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</si>
  <si>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</si>
  <si>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</si>
  <si>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</si>
  <si>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</si>
  <si>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</si>
  <si>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</si>
  <si>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</si>
  <si>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</si>
  <si>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</si>
  <si>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</si>
  <si>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</si>
  <si>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</si>
  <si>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</si>
  <si>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</si>
  <si>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</si>
  <si>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</si>
  <si>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</si>
  <si>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</si>
  <si>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</si>
  <si>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</si>
  <si>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</si>
  <si>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</si>
  <si>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</si>
  <si>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</si>
  <si>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</si>
  <si>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</si>
  <si>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</si>
  <si>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</si>
  <si>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</si>
  <si>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</si>
  <si>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</si>
  <si>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</si>
  <si>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</si>
  <si>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</si>
  <si>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</si>
  <si>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</si>
  <si>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</si>
  <si>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</si>
  <si>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</si>
  <si>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</si>
  <si>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</si>
  <si>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</si>
  <si>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</si>
  <si>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</si>
  <si>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</si>
  <si>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</si>
  <si>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</si>
  <si>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</si>
  <si>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</si>
  <si>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</si>
  <si>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</si>
  <si>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</si>
  <si>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</si>
  <si>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</si>
  <si>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</si>
  <si>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</si>
  <si>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</si>
  <si>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</si>
  <si>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</si>
  <si>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</si>
  <si>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</si>
  <si>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</si>
  <si>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</si>
  <si>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</si>
  <si>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</si>
  <si>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</si>
  <si>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</si>
  <si>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</si>
  <si>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</si>
  <si>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</si>
  <si>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</si>
  <si>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</si>
  <si>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</si>
  <si>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</si>
  <si>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</si>
  <si>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</si>
  <si>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</si>
  <si>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</si>
  <si>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</si>
  <si>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</si>
  <si>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</si>
  <si>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</si>
  <si>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</si>
  <si>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</si>
  <si>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</si>
  <si>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</si>
  <si>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</si>
  <si>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</si>
  <si>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</si>
  <si>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</si>
  <si>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</si>
  <si>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</si>
  <si>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</si>
  <si>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</si>
  <si>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</si>
  <si>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</si>
  <si>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</si>
  <si>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</si>
  <si>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</si>
  <si>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</si>
  <si>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</si>
  <si>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</si>
  <si>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</si>
  <si>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</si>
  <si>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</si>
  <si>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</si>
  <si>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</si>
  <si>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</si>
  <si>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</si>
  <si>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</si>
  <si>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</si>
  <si>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</si>
  <si>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</si>
  <si>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</si>
  <si>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</si>
  <si>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</si>
  <si>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</si>
  <si>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</si>
  <si>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</si>
  <si>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</si>
  <si>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</si>
  <si>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</si>
  <si>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</si>
  <si>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</si>
  <si>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</si>
  <si>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</si>
  <si>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</si>
  <si>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</si>
  <si>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</si>
  <si>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</si>
  <si>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</si>
  <si>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</si>
  <si>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</si>
  <si>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</si>
  <si>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</si>
  <si>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</si>
  <si>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</si>
  <si>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</si>
  <si>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</si>
  <si>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</si>
  <si>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</si>
  <si>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</si>
  <si>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</si>
  <si>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</si>
  <si>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</si>
  <si>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</si>
  <si>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</si>
  <si>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</si>
  <si>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</si>
  <si>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</si>
  <si>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</si>
  <si>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</si>
  <si>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</si>
  <si>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</si>
  <si>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</si>
  <si>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</si>
  <si>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</si>
  <si>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</si>
  <si>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</si>
  <si>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</si>
  <si>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</si>
  <si>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</si>
  <si>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</si>
  <si>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</si>
  <si>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</si>
  <si>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</si>
  <si>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</si>
  <si>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</si>
  <si>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</si>
  <si>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</si>
  <si>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</si>
  <si>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</si>
  <si>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</si>
  <si>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</si>
  <si>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</si>
  <si>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</si>
  <si>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</si>
  <si>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</si>
  <si>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</si>
  <si>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</si>
  <si>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</si>
  <si>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</si>
  <si>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</si>
  <si>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</si>
  <si>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</si>
  <si>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</si>
  <si>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</si>
  <si>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</si>
  <si>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</si>
  <si>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</si>
  <si>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</si>
  <si>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</si>
  <si>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</si>
  <si>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</si>
  <si>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</si>
  <si>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</si>
  <si>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</si>
  <si>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</si>
  <si>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</si>
  <si>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</si>
  <si>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</si>
  <si>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</si>
  <si>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</si>
  <si>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</si>
  <si>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</si>
  <si>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</si>
  <si>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</si>
  <si>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</si>
  <si>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</si>
  <si>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</si>
  <si>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</si>
  <si>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</si>
  <si>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</si>
  <si>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</si>
  <si>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</si>
  <si>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</si>
  <si>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</si>
  <si>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</si>
  <si>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</si>
  <si>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</si>
  <si>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</si>
  <si>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</si>
  <si>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</si>
  <si>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</si>
  <si>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</si>
  <si>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</si>
  <si>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</si>
  <si>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</si>
  <si>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</si>
  <si>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</si>
  <si>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</si>
  <si>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</si>
  <si>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</si>
  <si>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</si>
  <si>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</si>
  <si>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</si>
  <si>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</si>
  <si>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</si>
  <si>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</si>
  <si>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</si>
  <si>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</si>
  <si>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</si>
  <si>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</si>
  <si>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</si>
  <si>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</si>
  <si>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</si>
  <si>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</si>
  <si>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</si>
  <si>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</si>
  <si>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</si>
  <si>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</si>
  <si>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</si>
  <si>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</si>
  <si>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</si>
  <si>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</si>
  <si>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</si>
  <si>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</si>
  <si>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</si>
  <si>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</si>
  <si>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</si>
  <si>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</si>
  <si>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</si>
  <si>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</si>
  <si>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</si>
  <si>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</si>
  <si>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</si>
  <si>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</si>
  <si>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</si>
  <si>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</si>
  <si>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</si>
  <si>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</si>
  <si>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</si>
  <si>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</si>
  <si>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</si>
  <si>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</si>
  <si>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</si>
  <si>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</si>
  <si>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</si>
  <si>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</si>
  <si>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</si>
  <si>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</si>
  <si>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</si>
  <si>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</si>
  <si>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</si>
  <si>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</si>
  <si>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</si>
  <si>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</si>
  <si>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</si>
  <si>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</si>
  <si>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</si>
  <si>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</si>
  <si>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</si>
  <si>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</si>
  <si>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</si>
  <si>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</si>
  <si>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</si>
  <si>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</si>
  <si>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</si>
  <si>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</si>
  <si>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</si>
  <si>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</si>
  <si>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</si>
  <si>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</si>
  <si>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</si>
  <si>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</si>
  <si>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</si>
  <si>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</si>
  <si>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</si>
  <si>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</si>
  <si>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</si>
  <si>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</si>
  <si>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</si>
  <si>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</si>
  <si>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</si>
  <si>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</si>
  <si>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</si>
  <si>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</si>
  <si>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</si>
  <si>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</si>
  <si>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</si>
  <si>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</si>
  <si>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</si>
  <si>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</si>
  <si>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</si>
  <si>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</si>
  <si>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</si>
  <si>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</si>
  <si>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</si>
  <si>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</si>
  <si>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</si>
  <si>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</si>
  <si>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</si>
  <si>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</si>
  <si>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</si>
  <si>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</si>
  <si>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</si>
  <si>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</si>
  <si>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</si>
  <si>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</si>
  <si>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</si>
  <si>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</si>
  <si>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</si>
  <si>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</si>
  <si>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</si>
  <si>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</si>
  <si>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</si>
  <si>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</si>
  <si>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</si>
  <si>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</si>
  <si>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</si>
  <si>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</si>
  <si>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</si>
  <si>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</si>
  <si>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</si>
  <si>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</si>
  <si>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</si>
  <si>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</si>
  <si>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</si>
  <si>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</si>
  <si>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</si>
  <si>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</si>
  <si>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</si>
  <si>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</si>
  <si>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</si>
  <si>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</si>
  <si>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</si>
  <si>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</si>
  <si>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</si>
  <si>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</si>
  <si>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</si>
  <si>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</si>
  <si>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</si>
  <si>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</si>
  <si>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</si>
  <si>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</si>
  <si>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</si>
  <si>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</si>
  <si>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</si>
  <si>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</si>
  <si>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</si>
  <si>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</si>
  <si>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</si>
  <si>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</si>
  <si>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</si>
  <si>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</si>
  <si>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</si>
  <si>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</si>
  <si>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</si>
  <si>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</si>
  <si>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</si>
  <si>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</si>
  <si>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</si>
  <si>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</si>
  <si>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</si>
  <si>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</si>
  <si>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</si>
  <si>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</si>
  <si>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</si>
  <si>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</si>
  <si>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</si>
  <si>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</si>
  <si>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</si>
  <si>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</si>
  <si>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</si>
  <si>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</si>
  <si>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</si>
  <si>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</si>
  <si>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</si>
  <si>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</si>
  <si>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</si>
  <si>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</si>
  <si>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</si>
  <si>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</si>
  <si>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</si>
  <si>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</si>
  <si>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</si>
  <si>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</si>
  <si>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</si>
  <si>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</si>
  <si>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</si>
  <si>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</si>
  <si>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</si>
  <si>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</si>
  <si>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</si>
  <si>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</si>
  <si>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</si>
  <si>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</si>
  <si>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</si>
  <si>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</si>
  <si>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</si>
  <si>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</si>
  <si>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</si>
  <si>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</si>
  <si>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</si>
  <si>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</si>
  <si>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</si>
  <si>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</si>
  <si>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</si>
  <si>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</si>
  <si>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</si>
  <si>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</si>
  <si>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</si>
  <si>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</si>
  <si>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</si>
  <si>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</si>
  <si>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</si>
  <si>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</si>
  <si>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</si>
  <si>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</si>
  <si>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</si>
  <si>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</si>
  <si>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</si>
  <si>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</si>
  <si>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</si>
  <si>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</si>
  <si>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</si>
  <si>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</si>
  <si>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</si>
  <si>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</si>
  <si>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</si>
  <si>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</si>
  <si>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</si>
  <si>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</si>
  <si>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</si>
  <si>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</si>
  <si>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</si>
  <si>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</si>
  <si>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</si>
  <si>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</si>
  <si>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</si>
  <si>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</si>
  <si>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</si>
  <si>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</si>
  <si>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</si>
  <si>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</si>
  <si>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</si>
  <si>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</si>
  <si>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</si>
  <si>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</si>
  <si>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</si>
  <si>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</si>
  <si>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</si>
  <si>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</si>
  <si>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</si>
  <si>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</si>
  <si>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</si>
  <si>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</si>
  <si>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</si>
  <si>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</si>
  <si>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</si>
  <si>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</si>
  <si>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</si>
  <si>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</si>
  <si>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</si>
  <si>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</si>
  <si>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</si>
  <si>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</si>
  <si>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</si>
  <si>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</si>
  <si>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</si>
  <si>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</si>
  <si>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</si>
  <si>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</si>
  <si>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</si>
  <si>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</si>
  <si>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</si>
  <si>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</si>
  <si>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</si>
  <si>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</si>
  <si>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</si>
  <si>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</si>
  <si>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</si>
  <si>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</si>
  <si>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</si>
  <si>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</si>
  <si>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</si>
  <si>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</si>
  <si>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</si>
  <si>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</si>
  <si>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</si>
  <si>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</si>
  <si>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</si>
  <si>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</si>
  <si>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</si>
  <si>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</si>
  <si>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</si>
  <si>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</si>
  <si>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</si>
  <si>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</si>
  <si>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</si>
  <si>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</si>
  <si>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</si>
  <si>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</si>
  <si>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</si>
  <si>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</si>
  <si>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</si>
  <si>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</si>
  <si>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</si>
  <si>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</si>
  <si>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</si>
  <si>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</si>
  <si>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</si>
  <si>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</si>
  <si>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</si>
  <si>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</si>
  <si>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</si>
  <si>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</si>
  <si>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</si>
  <si>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</si>
  <si>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</si>
  <si>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</si>
  <si>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</si>
  <si>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</si>
  <si>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</si>
  <si>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</si>
  <si>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</si>
  <si>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</si>
  <si>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</si>
  <si>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</si>
  <si>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</si>
  <si>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</si>
  <si>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</si>
  <si>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</si>
  <si>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</si>
  <si>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</si>
  <si>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</si>
  <si>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</si>
  <si>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</si>
  <si>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</si>
  <si>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</si>
  <si>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</si>
  <si>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</si>
  <si>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</si>
  <si>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</si>
  <si>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</si>
  <si>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</si>
  <si>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</si>
  <si>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</si>
  <si>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</si>
  <si>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</si>
  <si>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</si>
  <si>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</si>
  <si>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</si>
  <si>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</si>
  <si>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</si>
  <si>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</si>
  <si>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</si>
  <si>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</si>
  <si>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</si>
  <si>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</si>
  <si>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</si>
  <si>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</si>
  <si>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</si>
  <si>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</si>
  <si>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</si>
  <si>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</si>
  <si>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</si>
  <si>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</si>
  <si>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</si>
  <si>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</si>
  <si>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</si>
  <si>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</si>
  <si>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</si>
  <si>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</si>
  <si>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</si>
  <si>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</si>
  <si>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</si>
  <si>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</si>
  <si>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</si>
  <si>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</si>
  <si>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</si>
  <si>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</si>
  <si>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</si>
  <si>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</si>
  <si>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</si>
  <si>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</si>
  <si>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</si>
  <si>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</si>
  <si>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</si>
  <si>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</si>
  <si>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</si>
  <si>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</si>
  <si>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</si>
  <si>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</si>
  <si>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</si>
  <si>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</si>
  <si>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</si>
  <si>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</si>
  <si>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</si>
  <si>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</si>
  <si>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</si>
  <si>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</si>
  <si>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</si>
  <si>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</si>
  <si>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</si>
  <si>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</si>
  <si>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</si>
  <si>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</si>
  <si>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</si>
  <si>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</si>
  <si>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</si>
  <si>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</si>
  <si>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</si>
  <si>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</si>
  <si>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</si>
  <si>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</si>
  <si>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</si>
  <si>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</si>
  <si>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</si>
  <si>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</si>
  <si>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</si>
  <si>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</si>
  <si>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</si>
  <si>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</si>
  <si>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</si>
  <si>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</si>
  <si>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</si>
  <si>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</si>
  <si>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</si>
  <si>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</si>
  <si>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</si>
  <si>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</si>
  <si>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</si>
  <si>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</si>
  <si>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</si>
  <si>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</si>
  <si>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</si>
  <si>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</si>
  <si>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</si>
  <si>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</si>
  <si>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</si>
  <si>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</si>
  <si>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</si>
  <si>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</si>
  <si>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</si>
  <si>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</si>
  <si>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</si>
  <si>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</si>
  <si>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</si>
  <si>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</si>
  <si>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</si>
  <si>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</si>
  <si>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</si>
  <si>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</si>
  <si>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</si>
  <si>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</si>
  <si>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</si>
  <si>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</si>
  <si>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</si>
  <si>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</si>
  <si>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</si>
  <si>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</si>
  <si>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</si>
  <si>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</si>
  <si>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</si>
  <si>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</si>
  <si>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</si>
  <si>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</si>
  <si>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</si>
  <si>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</si>
  <si>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</si>
  <si>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</si>
  <si>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</si>
  <si>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</si>
  <si>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</si>
  <si>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</si>
  <si>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</si>
  <si>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</si>
  <si>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</si>
  <si>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</si>
  <si>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</si>
  <si>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</si>
  <si>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</si>
  <si>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</si>
  <si>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</si>
  <si>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</si>
  <si>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</si>
  <si>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</si>
  <si>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</si>
  <si>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</si>
  <si>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</si>
  <si>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</si>
  <si>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</si>
  <si>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</si>
  <si>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</si>
  <si>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</si>
  <si>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</si>
  <si>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</si>
  <si>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</si>
  <si>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</si>
  <si>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</si>
  <si>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</si>
  <si>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</si>
  <si>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</si>
  <si>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</si>
  <si>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</si>
  <si>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</si>
  <si>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</si>
  <si>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</si>
  <si>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</si>
  <si>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</si>
  <si>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</si>
  <si>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</si>
  <si>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</si>
  <si>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</si>
  <si>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</si>
  <si>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</si>
  <si>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</si>
  <si>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</si>
  <si>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</si>
  <si>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</si>
  <si>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</si>
  <si>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</si>
  <si>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</si>
  <si>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</si>
  <si>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</si>
  <si>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</si>
  <si>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</si>
  <si>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</si>
  <si>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</si>
  <si>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</si>
  <si>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</si>
  <si>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</si>
  <si>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</si>
  <si>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</si>
  <si>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</si>
  <si>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</si>
  <si>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</si>
  <si>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</si>
  <si>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</si>
  <si>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</si>
  <si>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</si>
  <si>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</si>
  <si>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</si>
  <si>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</si>
  <si>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</si>
  <si>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</si>
  <si>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</si>
  <si>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</si>
  <si>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</si>
  <si>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</si>
  <si>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</si>
  <si>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</si>
  <si>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</si>
  <si>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</si>
  <si>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</si>
  <si>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</si>
  <si>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</si>
  <si>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</si>
  <si>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</si>
  <si>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</si>
  <si>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</si>
  <si>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</si>
  <si>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</si>
  <si>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</si>
  <si>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</si>
  <si>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</si>
  <si>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</si>
  <si>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</si>
  <si>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</si>
  <si>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</si>
  <si>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</si>
  <si>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</si>
  <si>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</si>
  <si>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</si>
  <si>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</si>
  <si>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</si>
  <si>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</si>
  <si>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</si>
  <si>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</si>
  <si>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</si>
  <si>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</si>
  <si>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</si>
  <si>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</si>
  <si>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</si>
  <si>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</si>
  <si>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</si>
  <si>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</si>
  <si>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</si>
  <si>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</si>
  <si>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</si>
  <si>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</si>
  <si>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</si>
  <si>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</si>
  <si>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</si>
  <si>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</si>
  <si>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</si>
  <si>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</si>
  <si>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</si>
  <si>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</si>
  <si>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</si>
  <si>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</si>
  <si>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</si>
  <si>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</si>
  <si>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</si>
  <si>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</si>
  <si>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</si>
  <si>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</si>
  <si>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</si>
  <si>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</si>
  <si>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</si>
  <si>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</si>
  <si>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</si>
  <si>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</si>
  <si>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</si>
  <si>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</si>
  <si>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</si>
  <si>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</si>
  <si>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</si>
  <si>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</si>
  <si>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</si>
  <si>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</si>
  <si>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</si>
  <si>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</si>
  <si>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</si>
  <si>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</si>
  <si>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</si>
  <si>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</si>
  <si>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</si>
  <si>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</si>
  <si>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</si>
  <si>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</si>
  <si>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</si>
  <si>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</si>
  <si>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</si>
  <si>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</si>
  <si>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</si>
  <si>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</si>
  <si>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</si>
  <si>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</si>
  <si>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</si>
  <si>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</si>
  <si>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</si>
  <si>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</si>
  <si>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</si>
  <si>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</si>
  <si>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</si>
  <si>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</si>
  <si>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</si>
  <si>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</si>
  <si>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</si>
  <si>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</si>
  <si>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</si>
  <si>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</si>
  <si>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</si>
  <si>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</si>
  <si>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</si>
  <si>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</si>
  <si>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</si>
  <si>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</si>
  <si>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</si>
  <si>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</si>
  <si>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</si>
  <si>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</si>
  <si>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</si>
  <si>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</si>
  <si>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</si>
  <si>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</si>
  <si>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</si>
  <si>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</si>
  <si>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</si>
  <si>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</si>
  <si>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</si>
  <si>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</si>
  <si>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</si>
  <si>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</si>
  <si>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</si>
  <si>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</si>
  <si>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</si>
  <si>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</si>
  <si>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</si>
  <si>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</si>
  <si>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</si>
  <si>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</si>
  <si>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</si>
  <si>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</si>
  <si>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</si>
  <si>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</si>
  <si>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</si>
  <si>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</si>
  <si>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</si>
  <si>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</si>
  <si>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</si>
  <si>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</si>
  <si>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</si>
  <si>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</si>
  <si>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</si>
  <si>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</si>
  <si>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</si>
  <si>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</si>
  <si>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</si>
  <si>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</si>
  <si>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</si>
  <si>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</si>
  <si>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</si>
  <si>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</si>
  <si>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</si>
  <si>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</si>
  <si>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</si>
  <si>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</si>
  <si>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</si>
  <si>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</si>
  <si>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</si>
  <si>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</si>
  <si>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</si>
  <si>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</si>
  <si>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</si>
  <si>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</si>
  <si>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</si>
  <si>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</si>
  <si>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</si>
  <si>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</si>
  <si>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</si>
  <si>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</si>
  <si>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</si>
  <si>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</si>
  <si>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</si>
  <si>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</si>
  <si>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</si>
  <si>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</si>
  <si>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</si>
  <si>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</si>
  <si>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</si>
  <si>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</si>
  <si>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</si>
  <si>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</si>
  <si>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</si>
  <si>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</si>
  <si>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</si>
  <si>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</si>
  <si>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</si>
  <si>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</si>
  <si>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</si>
  <si>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</si>
  <si>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</si>
  <si>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</si>
  <si>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</si>
  <si>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</si>
  <si>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</si>
  <si>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</si>
  <si>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</si>
  <si>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</si>
  <si>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</si>
  <si>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</si>
  <si>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</si>
  <si>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</si>
  <si>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</si>
  <si>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</si>
  <si>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</si>
  <si>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</si>
  <si>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</si>
  <si>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</si>
  <si>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</si>
  <si>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</si>
  <si>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</si>
  <si>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</si>
  <si>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</si>
  <si>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</si>
  <si>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</si>
  <si>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</si>
  <si>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</si>
  <si>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</si>
  <si>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</si>
  <si>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</si>
  <si>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</si>
  <si>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</si>
  <si>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</si>
  <si>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</si>
  <si>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</si>
  <si>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</si>
  <si>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</si>
  <si>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</si>
  <si>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</si>
  <si>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</si>
  <si>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</si>
  <si>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</si>
  <si>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</si>
  <si>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</si>
  <si>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</si>
  <si>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</si>
  <si>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</si>
  <si>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</si>
  <si>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</si>
  <si>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</si>
  <si>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</si>
  <si>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</si>
  <si>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</si>
  <si>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</si>
  <si>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</si>
  <si>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</si>
  <si>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</si>
  <si>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</si>
  <si>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</si>
  <si>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</si>
  <si>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</si>
  <si>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</si>
  <si>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</si>
  <si>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</si>
  <si>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</si>
  <si>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</si>
  <si>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</si>
  <si>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</si>
  <si>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</si>
  <si>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</si>
  <si>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</si>
  <si>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</si>
  <si>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</si>
  <si>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</si>
  <si>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</si>
  <si>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</si>
  <si>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</si>
  <si>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</si>
  <si>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</si>
  <si>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</si>
  <si>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</si>
  <si>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</si>
  <si>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</si>
  <si>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</si>
  <si>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</si>
  <si>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</si>
  <si>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</si>
  <si>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</si>
  <si>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</si>
  <si>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</si>
  <si>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</si>
  <si>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</si>
  <si>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</si>
  <si>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</si>
  <si>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</si>
  <si>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</si>
  <si>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</si>
  <si>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</si>
  <si>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</si>
  <si>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</si>
  <si>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</si>
  <si>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</si>
  <si>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</si>
  <si>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</si>
  <si>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</si>
  <si>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</si>
  <si>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</si>
  <si>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</si>
  <si>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</si>
  <si>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</si>
  <si>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</si>
  <si>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</si>
  <si>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</si>
  <si>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</si>
  <si>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</si>
  <si>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</si>
  <si>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</si>
  <si>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</si>
  <si>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</si>
  <si>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</si>
  <si>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</si>
  <si>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</si>
  <si>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</si>
  <si>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</si>
  <si>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</si>
  <si>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</si>
  <si>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</si>
  <si>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</si>
  <si>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</si>
  <si>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</si>
  <si>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</si>
  <si>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</si>
  <si>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</si>
  <si>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</si>
  <si>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</si>
  <si>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</si>
  <si>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</si>
  <si>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</si>
  <si>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</si>
  <si>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</si>
  <si>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</si>
  <si>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</si>
  <si>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</si>
  <si>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</si>
  <si>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</si>
  <si>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</si>
  <si>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</si>
  <si>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</si>
  <si>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</si>
  <si>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</si>
  <si>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</si>
  <si>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</si>
  <si>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</si>
  <si>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</si>
  <si>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</si>
  <si>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</si>
  <si>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</si>
  <si>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</si>
  <si>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</si>
  <si>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</si>
  <si>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</si>
  <si>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</si>
  <si>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</si>
  <si>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</si>
  <si>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</si>
  <si>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</si>
  <si>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</si>
  <si>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</si>
  <si>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</si>
  <si>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</si>
  <si>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</si>
  <si>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</si>
  <si>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</si>
  <si>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</si>
  <si>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</si>
  <si>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</si>
  <si>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</si>
  <si>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</si>
  <si>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</si>
  <si>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</si>
  <si>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</si>
  <si>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</si>
  <si>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</si>
  <si>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</si>
  <si>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</si>
  <si>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</si>
  <si>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</si>
  <si>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</si>
  <si>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</si>
  <si>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</si>
  <si>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</si>
  <si>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</si>
  <si>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</si>
  <si>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</si>
  <si>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</si>
  <si>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</si>
  <si>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</si>
  <si>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</si>
  <si>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</si>
  <si>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</si>
  <si>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</si>
  <si>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</si>
  <si>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</si>
  <si>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</si>
  <si>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</si>
  <si>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</si>
  <si>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</si>
  <si>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</si>
  <si>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</si>
  <si>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</si>
  <si>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</si>
  <si>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</si>
  <si>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</si>
  <si>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</si>
  <si>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</si>
  <si>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</si>
  <si>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</si>
  <si>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</si>
  <si>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</si>
  <si>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</si>
  <si>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</si>
  <si>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</si>
  <si>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</si>
  <si>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</si>
  <si>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</si>
  <si>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</si>
  <si>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</si>
  <si>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</si>
  <si>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</si>
  <si>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</si>
  <si>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</si>
  <si>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</si>
  <si>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</si>
  <si>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</si>
  <si>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</si>
  <si>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</si>
  <si>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</si>
  <si>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</si>
  <si>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</si>
  <si>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</si>
  <si>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</si>
  <si>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</si>
  <si>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</si>
  <si>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</si>
  <si>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</si>
  <si>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</si>
  <si>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</si>
  <si>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</si>
  <si>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</si>
  <si>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</si>
  <si>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</si>
  <si>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</si>
  <si>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</si>
  <si>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</si>
  <si>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</si>
  <si>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</si>
  <si>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</si>
  <si>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</si>
  <si>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</si>
  <si>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</si>
  <si>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</si>
  <si>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</si>
  <si>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</si>
  <si>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</si>
  <si>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</si>
  <si>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</si>
  <si>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</si>
  <si>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</si>
  <si>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</si>
  <si>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</si>
  <si>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</si>
  <si>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</si>
  <si>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</si>
  <si>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</si>
  <si>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</si>
  <si>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</si>
  <si>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</si>
  <si>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</si>
  <si>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</si>
  <si>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</si>
  <si>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</si>
  <si>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</si>
  <si>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</si>
  <si>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</si>
  <si>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</si>
  <si>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</si>
  <si>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</si>
  <si>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</si>
  <si>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</si>
  <si>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</si>
  <si>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</si>
  <si>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</si>
  <si>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</si>
  <si>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</si>
  <si>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</si>
  <si>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</si>
  <si>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</si>
  <si>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</si>
  <si>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</si>
  <si>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</si>
  <si>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</si>
  <si>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</si>
  <si>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</si>
  <si>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</si>
  <si>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</si>
  <si>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</si>
  <si>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</si>
  <si>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</si>
  <si>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</si>
  <si>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</si>
  <si>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</si>
  <si>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</si>
  <si>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</si>
  <si>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</si>
  <si>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</si>
  <si>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</si>
  <si>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</si>
  <si>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</si>
  <si>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</si>
  <si>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</si>
  <si>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</si>
  <si>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</si>
  <si>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</si>
  <si>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</si>
  <si>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</si>
  <si>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</si>
  <si>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</si>
  <si>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</si>
  <si>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</si>
  <si>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</si>
  <si>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</si>
  <si>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</si>
  <si>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</si>
  <si>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</si>
  <si>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</si>
  <si>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</si>
  <si>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</si>
  <si>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</si>
  <si>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</si>
  <si>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</si>
  <si>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</si>
  <si>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</si>
  <si>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</si>
  <si>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</si>
  <si>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</si>
  <si>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</si>
  <si>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</si>
  <si>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</si>
  <si>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</si>
  <si>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</si>
  <si>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</si>
  <si>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</si>
  <si>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</si>
  <si>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</si>
  <si>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</si>
  <si>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</si>
  <si>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</si>
  <si>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</si>
  <si>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</si>
  <si>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</si>
  <si>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</si>
  <si>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</si>
  <si>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</si>
  <si>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</si>
  <si>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</si>
  <si>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</si>
  <si>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</si>
  <si>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</si>
  <si>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</si>
  <si>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</si>
  <si>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</si>
  <si>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</si>
  <si>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</si>
  <si>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</si>
  <si>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</si>
  <si>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</si>
  <si>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</si>
  <si>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</si>
  <si>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</si>
  <si>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</si>
  <si>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</si>
  <si>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</si>
  <si>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</si>
  <si>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</si>
  <si>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</si>
  <si>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</si>
  <si>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</si>
  <si>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</si>
  <si>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</si>
  <si>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</si>
  <si>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</si>
  <si>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</si>
  <si>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</si>
  <si>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</si>
  <si>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</si>
  <si>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</si>
  <si>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</si>
  <si>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</si>
  <si>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</si>
  <si>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</si>
  <si>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</si>
  <si>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</si>
  <si>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</si>
  <si>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</si>
  <si>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</si>
  <si>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</si>
  <si>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</si>
  <si>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</si>
  <si>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</si>
  <si>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</si>
  <si>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</si>
  <si>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</si>
  <si>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</si>
  <si>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</si>
  <si>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</si>
  <si>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</si>
  <si>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</si>
  <si>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</si>
  <si>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</si>
  <si>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</si>
  <si>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</si>
  <si>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</si>
  <si>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</si>
  <si>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</si>
  <si>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</si>
  <si>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</si>
  <si>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</si>
  <si>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</si>
  <si>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</si>
  <si>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</si>
  <si>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</si>
  <si>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</si>
  <si>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</si>
  <si>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</si>
  <si>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</si>
  <si>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</si>
  <si>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</si>
  <si>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</si>
  <si>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</si>
  <si>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</si>
  <si>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</si>
  <si>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</si>
  <si>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</si>
  <si>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</si>
  <si>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</si>
  <si>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</si>
  <si>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</si>
  <si>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</si>
  <si>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</si>
  <si>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</si>
  <si>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</si>
  <si>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</si>
  <si>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</si>
  <si>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</si>
  <si>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</si>
  <si>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</si>
  <si>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</si>
  <si>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</si>
  <si>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</si>
  <si>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</si>
  <si>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</si>
  <si>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</si>
  <si>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</si>
  <si>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</si>
  <si>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</si>
  <si>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</si>
  <si>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</si>
  <si>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</si>
  <si>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</si>
  <si>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</si>
  <si>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</si>
  <si>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</si>
  <si>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</si>
  <si>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</si>
  <si>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</si>
  <si>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</si>
  <si>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</si>
  <si>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</si>
  <si>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</si>
  <si>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</si>
  <si>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</si>
  <si>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</si>
  <si>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</si>
  <si>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</si>
  <si>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</si>
  <si>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</si>
  <si>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</si>
  <si>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</si>
  <si>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</si>
  <si>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</si>
  <si>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</si>
  <si>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</si>
  <si>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</si>
  <si>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</si>
  <si>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</si>
  <si>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</si>
  <si>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</si>
  <si>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</si>
  <si>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</si>
  <si>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</si>
  <si>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</si>
  <si>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</si>
  <si>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</si>
  <si>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</si>
  <si>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</si>
  <si>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</si>
  <si>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</si>
  <si>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</si>
  <si>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</si>
  <si>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</si>
  <si>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</si>
  <si>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</si>
  <si>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</si>
  <si>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</si>
  <si>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</si>
  <si>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</si>
  <si>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</si>
  <si>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</si>
  <si>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</si>
  <si>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</si>
  <si>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</si>
  <si>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</si>
  <si>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</si>
  <si>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</si>
  <si>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</si>
  <si>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</si>
  <si>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</si>
  <si>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</si>
  <si>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</si>
  <si>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</si>
  <si>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</si>
  <si>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</si>
  <si>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</si>
  <si>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</si>
  <si>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</si>
  <si>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</si>
  <si>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</si>
  <si>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</si>
  <si>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</si>
  <si>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</si>
  <si>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</si>
  <si>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</si>
  <si>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</si>
  <si>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</si>
  <si>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</si>
  <si>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</si>
  <si>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</si>
  <si>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</si>
  <si>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</si>
  <si>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</si>
  <si>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</si>
  <si>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</si>
  <si>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</si>
  <si>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</si>
  <si>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</si>
  <si>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</si>
  <si>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</si>
  <si>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</si>
  <si>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</si>
  <si>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</si>
  <si>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</si>
  <si>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</si>
  <si>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</si>
  <si>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</si>
  <si>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</si>
  <si>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</si>
  <si>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</si>
  <si>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</si>
  <si>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</si>
  <si>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</si>
  <si>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</si>
  <si>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</si>
  <si>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</si>
  <si>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</si>
  <si>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</si>
  <si>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</si>
  <si>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</si>
  <si>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</si>
  <si>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</si>
  <si>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</si>
  <si>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</si>
  <si>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</si>
  <si>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</si>
  <si>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</si>
  <si>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</si>
  <si>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</si>
  <si>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</si>
  <si>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</si>
  <si>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</si>
  <si>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</si>
  <si>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</si>
  <si>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</si>
  <si>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</si>
  <si>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</si>
  <si>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</si>
  <si>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</si>
  <si>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</si>
  <si>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</si>
  <si>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</si>
  <si>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</si>
  <si>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</si>
  <si>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</si>
  <si>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</si>
  <si>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</si>
  <si>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</si>
  <si>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</si>
  <si>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</si>
  <si>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</si>
  <si>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</si>
  <si>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</si>
  <si>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</si>
  <si>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</si>
  <si>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</si>
  <si>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</si>
  <si>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</si>
  <si>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</si>
  <si>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</si>
  <si>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</si>
  <si>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</si>
  <si>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</si>
  <si>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</si>
  <si>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</si>
  <si>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</si>
  <si>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</si>
  <si>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</si>
  <si>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</si>
  <si>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</si>
  <si>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</si>
  <si>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</si>
  <si>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</si>
  <si>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</si>
  <si>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</si>
  <si>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</si>
  <si>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</si>
  <si>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</si>
  <si>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</si>
  <si>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</si>
  <si>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</si>
  <si>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</si>
  <si>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</si>
  <si>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</si>
  <si>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</si>
  <si>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</si>
  <si>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</si>
  <si>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</si>
  <si>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</si>
  <si>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</si>
  <si>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</si>
  <si>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</si>
  <si>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</si>
  <si>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</si>
  <si>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</si>
  <si>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</si>
  <si>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</si>
  <si>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</si>
  <si>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</si>
  <si>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</si>
  <si>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</si>
  <si>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</si>
  <si>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</si>
  <si>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</si>
  <si>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</si>
  <si>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</si>
  <si>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</si>
  <si>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</si>
  <si>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</si>
  <si>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</si>
  <si>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</si>
  <si>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</si>
  <si>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</si>
  <si>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</si>
  <si>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</si>
  <si>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</si>
  <si>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</si>
  <si>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</si>
  <si>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</si>
  <si>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</si>
  <si>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</si>
  <si>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</si>
  <si>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</si>
  <si>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</si>
  <si>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</si>
  <si>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</si>
  <si>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</si>
  <si>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</si>
  <si>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</si>
  <si>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</si>
  <si>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</si>
  <si>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</si>
  <si>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</si>
  <si>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</si>
  <si>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</si>
  <si>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</si>
  <si>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</si>
  <si>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</si>
  <si>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</si>
  <si>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</si>
  <si>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</si>
  <si>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</si>
  <si>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</si>
  <si>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</si>
  <si>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</si>
  <si>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</si>
  <si>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</si>
  <si>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</si>
  <si>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</si>
  <si>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</si>
  <si>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</si>
  <si>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</si>
  <si>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</si>
  <si>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</si>
  <si>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</si>
  <si>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</si>
  <si>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</si>
  <si>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</si>
  <si>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</si>
  <si>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</si>
  <si>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</si>
  <si>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</si>
  <si>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</si>
  <si>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</si>
  <si>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</si>
  <si>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</si>
  <si>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</si>
  <si>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</si>
  <si>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</si>
  <si>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</si>
  <si>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</si>
  <si>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</si>
  <si>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</si>
  <si>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</si>
  <si>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</si>
  <si>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</si>
  <si>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</si>
  <si>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</si>
  <si>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</si>
  <si>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</si>
  <si>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</si>
  <si>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</si>
  <si>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</si>
  <si>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</si>
  <si>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</si>
  <si>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</si>
  <si>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</si>
  <si>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</si>
  <si>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</si>
  <si>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</si>
  <si>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</si>
  <si>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</si>
  <si>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</si>
  <si>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</si>
  <si>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</si>
  <si>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</si>
  <si>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</si>
  <si>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</si>
  <si>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</si>
  <si>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</si>
  <si>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</si>
  <si>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</si>
  <si>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</si>
  <si>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</si>
  <si>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</si>
  <si>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</si>
  <si>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</si>
  <si>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</si>
  <si>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</si>
  <si>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</si>
  <si>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</si>
  <si>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</si>
  <si>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</si>
  <si>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</si>
  <si>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</si>
  <si>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</si>
  <si>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</si>
  <si>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</si>
  <si>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</si>
  <si>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</si>
  <si>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</si>
  <si>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</si>
  <si>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</si>
  <si>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</si>
  <si>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</si>
  <si>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</si>
  <si>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</si>
  <si>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</si>
  <si>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</si>
  <si>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</si>
  <si>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</si>
  <si>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</si>
  <si>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</si>
  <si>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</si>
  <si>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</si>
  <si>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</si>
  <si>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</si>
  <si>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</si>
  <si>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</si>
  <si>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</si>
  <si>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</si>
  <si>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</si>
  <si>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</si>
  <si>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</si>
  <si>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</si>
  <si>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</si>
  <si>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</si>
  <si>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</si>
  <si>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</si>
  <si>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</si>
  <si>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</si>
  <si>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</si>
  <si>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</si>
  <si>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</si>
  <si>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</si>
  <si>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</si>
  <si>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</si>
  <si>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</si>
  <si>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</si>
  <si>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</si>
  <si>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</si>
  <si>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</si>
  <si>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</si>
  <si>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</si>
  <si>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</si>
  <si>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</si>
  <si>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</si>
  <si>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</si>
  <si>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</si>
  <si>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</si>
  <si>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</si>
  <si>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</si>
  <si>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</si>
  <si>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</si>
  <si>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</si>
  <si>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</si>
  <si>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</si>
  <si>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</si>
  <si>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</si>
  <si>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</si>
  <si>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</si>
  <si>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</si>
  <si>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</si>
  <si>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</si>
  <si>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</si>
  <si>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</si>
  <si>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</si>
  <si>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</si>
  <si>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</si>
  <si>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</si>
  <si>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</si>
  <si>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</si>
  <si>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</si>
  <si>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</si>
  <si>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</si>
  <si>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</si>
  <si>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</si>
  <si>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</si>
  <si>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</si>
  <si>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</si>
  <si>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</si>
  <si>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</si>
  <si>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</si>
  <si>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</si>
  <si>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</si>
  <si>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</si>
  <si>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</si>
  <si>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</si>
  <si>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</si>
  <si>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</si>
  <si>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</si>
  <si>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</si>
  <si>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</si>
  <si>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</si>
  <si>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</si>
  <si>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</si>
  <si>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</si>
  <si>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</si>
  <si>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</si>
  <si>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</si>
  <si>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</si>
  <si>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</si>
  <si>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</si>
  <si>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</si>
  <si>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</si>
  <si>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</si>
  <si>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</si>
  <si>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</si>
  <si>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</si>
  <si>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</si>
  <si>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</si>
  <si>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</si>
  <si>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</si>
  <si>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</si>
  <si>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</si>
  <si>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</si>
  <si>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</si>
  <si>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</si>
  <si>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</si>
  <si>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</si>
  <si>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</si>
  <si>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</si>
  <si>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</si>
  <si>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</si>
  <si>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</si>
  <si>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</si>
  <si>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</si>
  <si>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</si>
  <si>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</si>
  <si>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</si>
  <si>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</si>
  <si>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</si>
  <si>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</si>
  <si>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</si>
  <si>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</si>
  <si>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</si>
  <si>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</si>
  <si>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</si>
  <si>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</si>
  <si>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</si>
  <si>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</si>
  <si>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</si>
  <si>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</si>
  <si>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</si>
  <si>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</si>
  <si>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</si>
  <si>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</si>
  <si>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</si>
  <si>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</si>
  <si>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</si>
  <si>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</si>
  <si>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</si>
  <si>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</si>
  <si>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</si>
  <si>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</si>
  <si>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</si>
  <si>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</si>
  <si>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</si>
  <si>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</si>
  <si>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</si>
  <si>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</si>
  <si>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</si>
  <si>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</si>
  <si>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</si>
  <si>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</si>
  <si>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</si>
  <si>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</si>
  <si>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</si>
  <si>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</si>
  <si>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</si>
  <si>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</si>
  <si>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</si>
  <si>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</si>
  <si>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</si>
  <si>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</si>
  <si>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</si>
  <si>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</si>
  <si>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</si>
  <si>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</si>
  <si>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</si>
  <si>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</si>
  <si>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</si>
  <si>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</si>
  <si>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</si>
  <si>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</si>
  <si>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</si>
  <si>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</si>
  <si>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</si>
  <si>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</si>
  <si>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</si>
  <si>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</si>
  <si>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</si>
  <si>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</si>
  <si>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</si>
  <si>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</si>
  <si>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</si>
  <si>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</si>
  <si>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</si>
  <si>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</si>
  <si>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</si>
  <si>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</si>
  <si>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</si>
  <si>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</si>
  <si>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</si>
  <si>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</si>
  <si>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</si>
  <si>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</si>
  <si>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</si>
  <si>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</si>
  <si>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</si>
  <si>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</si>
  <si>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</si>
  <si>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</si>
  <si>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</si>
  <si>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</si>
  <si>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</si>
  <si>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</si>
  <si>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</si>
  <si>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</si>
  <si>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</si>
  <si>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</si>
  <si>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</si>
  <si>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</si>
  <si>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</si>
  <si>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</si>
  <si>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</si>
  <si>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</si>
  <si>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</si>
  <si>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</si>
  <si>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</si>
  <si>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</si>
  <si>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</si>
  <si>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</si>
  <si>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</si>
  <si>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</si>
  <si>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</si>
  <si>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</si>
  <si>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</si>
  <si>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</si>
  <si>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</si>
  <si>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</si>
  <si>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</si>
  <si>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</si>
  <si>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</si>
  <si>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</si>
  <si>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</si>
  <si>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</si>
  <si>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</si>
  <si>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</si>
  <si>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</si>
  <si>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</si>
  <si>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</si>
  <si>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</si>
  <si>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</si>
  <si>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</si>
  <si>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</si>
  <si>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</si>
  <si>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</si>
  <si>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</si>
  <si>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</si>
  <si>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</si>
  <si>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</si>
  <si>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</si>
  <si>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</si>
  <si>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</si>
  <si>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</si>
  <si>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</si>
  <si>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</si>
  <si>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</si>
  <si>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</si>
  <si>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</si>
  <si>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</si>
  <si>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</si>
  <si>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</si>
  <si>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</si>
  <si>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</si>
  <si>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</si>
  <si>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</si>
  <si>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</si>
  <si>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</si>
  <si>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</si>
  <si>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</si>
  <si>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</si>
  <si>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</si>
  <si>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</si>
  <si>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</si>
  <si>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</si>
  <si>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</si>
  <si>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</si>
  <si>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</si>
  <si>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</si>
  <si>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</si>
  <si>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</si>
  <si>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</si>
  <si>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</si>
  <si>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</si>
  <si>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</si>
  <si>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</si>
  <si>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</si>
  <si>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</si>
  <si>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</si>
  <si>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</si>
  <si>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</si>
  <si>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</si>
  <si>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</si>
  <si>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</si>
  <si>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</si>
  <si>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</si>
  <si>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</si>
  <si>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</si>
  <si>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</si>
  <si>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</si>
  <si>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</si>
  <si>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</si>
  <si>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</si>
  <si>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</si>
  <si>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</si>
  <si>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</si>
  <si>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</si>
  <si>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</si>
  <si>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</si>
  <si>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</si>
  <si>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</si>
  <si>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</si>
  <si>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</si>
  <si>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</si>
  <si>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</si>
  <si>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</si>
  <si>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</si>
  <si>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</si>
  <si>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</si>
  <si>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</si>
  <si>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</si>
  <si>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</si>
  <si>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</si>
  <si>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</si>
  <si>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</si>
  <si>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</si>
  <si>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</si>
  <si>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</si>
  <si>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</si>
  <si>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</si>
  <si>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</si>
  <si>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</si>
  <si>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</si>
  <si>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</si>
  <si>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</si>
  <si>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</si>
  <si>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</si>
  <si>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</si>
  <si>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</si>
  <si>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</si>
  <si>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</si>
  <si>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</si>
  <si>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</si>
  <si>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</si>
  <si>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</si>
  <si>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</si>
  <si>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</si>
  <si>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</si>
  <si>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</si>
  <si>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</si>
  <si>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</si>
  <si>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</si>
  <si>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</si>
  <si>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</si>
  <si>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</si>
  <si>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</si>
  <si>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</si>
  <si>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</si>
  <si>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</si>
  <si>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</si>
  <si>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</si>
  <si>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</si>
  <si>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</si>
  <si>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</si>
  <si>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</si>
  <si>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</si>
  <si>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</si>
  <si>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</si>
  <si>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</si>
  <si>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</si>
  <si>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</si>
  <si>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</si>
  <si>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</si>
  <si>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</si>
  <si>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</si>
  <si>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</si>
  <si>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</si>
  <si>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</si>
  <si>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</si>
  <si>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</si>
  <si>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</si>
  <si>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</si>
  <si>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</si>
  <si>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</si>
  <si>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</si>
  <si>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</si>
  <si>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</si>
  <si>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</si>
  <si>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</si>
  <si>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</si>
  <si>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</si>
  <si>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</si>
  <si>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</si>
  <si>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</si>
  <si>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</si>
  <si>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</si>
  <si>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</si>
  <si>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</si>
  <si>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</si>
  <si>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</si>
  <si>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</si>
  <si>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</si>
  <si>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</si>
  <si>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</si>
  <si>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</si>
  <si>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</si>
  <si>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</si>
  <si>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</si>
  <si>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</si>
  <si>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</si>
  <si>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</si>
  <si>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</si>
  <si>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</si>
  <si>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</si>
  <si>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</si>
  <si>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</si>
  <si>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</si>
  <si>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</si>
  <si>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</si>
  <si>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</si>
  <si>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</si>
  <si>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</si>
  <si>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</si>
  <si>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</si>
  <si>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</si>
  <si>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</si>
  <si>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</si>
  <si>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</si>
  <si>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</si>
  <si>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</si>
  <si>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</si>
  <si>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</si>
  <si>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</si>
  <si>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</si>
  <si>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</si>
  <si>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</si>
  <si>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</si>
  <si>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</si>
  <si>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</si>
  <si>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</si>
  <si>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</si>
  <si>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</si>
  <si>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</si>
  <si>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</si>
  <si>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</si>
  <si>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</si>
  <si>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</si>
  <si>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</si>
  <si>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</si>
  <si>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</si>
  <si>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</si>
  <si>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</si>
  <si>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</si>
  <si>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</si>
  <si>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</si>
  <si>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</si>
  <si>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</si>
  <si>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</si>
  <si>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</si>
  <si>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</si>
  <si>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</si>
  <si>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</si>
  <si>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</si>
  <si>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</si>
  <si>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</si>
  <si>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</si>
  <si>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</si>
  <si>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</si>
  <si>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</si>
  <si>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</si>
  <si>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</si>
  <si>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</si>
  <si>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</si>
  <si>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</si>
  <si>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</si>
  <si>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</si>
  <si>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</si>
  <si>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</si>
  <si>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</si>
  <si>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</si>
  <si>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</si>
  <si>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</si>
  <si>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</si>
  <si>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</si>
  <si>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</si>
  <si>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</si>
  <si>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</si>
  <si>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</si>
  <si>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</si>
  <si>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</si>
  <si>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</si>
  <si>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</si>
  <si>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</si>
  <si>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</si>
  <si>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</si>
  <si>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</si>
  <si>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</si>
  <si>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</si>
  <si>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</si>
  <si>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</si>
  <si>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</si>
  <si>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</si>
  <si>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</si>
  <si>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</si>
  <si>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</si>
  <si>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</si>
  <si>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</si>
  <si>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</si>
  <si>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</si>
  <si>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</si>
  <si>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</si>
  <si>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</si>
  <si>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</si>
  <si>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</si>
  <si>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</si>
  <si>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</si>
  <si>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</si>
  <si>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</si>
  <si>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</si>
  <si>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</si>
  <si>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</si>
  <si>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</si>
  <si>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</si>
  <si>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</si>
  <si>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</si>
  <si>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</si>
  <si>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</si>
  <si>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</si>
  <si>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</si>
  <si>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</si>
  <si>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</si>
  <si>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</si>
  <si>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</si>
  <si>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</si>
  <si>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</si>
  <si>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</si>
  <si>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</si>
  <si>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</si>
  <si>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</si>
  <si>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</si>
  <si>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</si>
  <si>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</si>
  <si>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</si>
  <si>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</si>
  <si>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</si>
  <si>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</si>
  <si>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</si>
  <si>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</si>
  <si>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</si>
  <si>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</si>
  <si>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</si>
  <si>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</si>
  <si>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</si>
  <si>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</si>
  <si>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</si>
  <si>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</si>
  <si>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</si>
  <si>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</si>
  <si>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</si>
  <si>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</si>
  <si>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</si>
  <si>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</si>
  <si>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</si>
  <si>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</si>
  <si>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</si>
  <si>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</si>
  <si>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</si>
  <si>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</si>
  <si>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</si>
  <si>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</si>
  <si>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</si>
  <si>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</si>
  <si>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</si>
  <si>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</si>
  <si>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</si>
  <si>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</si>
  <si>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</si>
  <si>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</si>
  <si>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</si>
  <si>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</si>
  <si>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</si>
  <si>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</si>
  <si>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</si>
  <si>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</si>
  <si>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</si>
  <si>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</si>
  <si>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</si>
  <si>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</si>
  <si>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</si>
  <si>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</si>
  <si>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</si>
  <si>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</si>
  <si>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</si>
  <si>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</si>
  <si>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</si>
  <si>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</si>
  <si>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</si>
  <si>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</si>
  <si>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</si>
  <si>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</si>
  <si>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</si>
  <si>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</si>
  <si>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</si>
  <si>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</si>
  <si>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</si>
  <si>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</si>
  <si>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</si>
  <si>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</si>
  <si>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</si>
  <si>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</si>
  <si>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</si>
  <si>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</si>
  <si>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</si>
  <si>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</si>
  <si>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</si>
  <si>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</si>
  <si>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</si>
  <si>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</si>
  <si>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</si>
  <si>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</si>
  <si>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</si>
  <si>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</si>
  <si>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</si>
  <si>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</si>
  <si>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</si>
  <si>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</si>
  <si>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</si>
  <si>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</si>
  <si>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</si>
  <si>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</si>
  <si>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</si>
  <si>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</si>
  <si>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</si>
  <si>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</si>
  <si>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</si>
  <si>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</si>
  <si>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</si>
  <si>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</si>
  <si>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</si>
  <si>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</si>
  <si>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</si>
  <si>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</si>
  <si>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</si>
  <si>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</si>
  <si>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</si>
  <si>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</si>
  <si>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</si>
  <si>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</si>
  <si>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</si>
  <si>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</si>
  <si>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</si>
  <si>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</si>
  <si>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</si>
  <si>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</si>
  <si>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</si>
  <si>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</si>
  <si>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</si>
  <si>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</si>
  <si>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</si>
  <si>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</si>
  <si>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</si>
  <si>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</si>
  <si>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</si>
  <si>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</si>
  <si>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</si>
  <si>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</si>
  <si>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</si>
  <si>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</si>
  <si>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</si>
  <si>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</si>
  <si>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</si>
  <si>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</si>
  <si>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</si>
  <si>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</si>
  <si>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</si>
  <si>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</si>
  <si>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</si>
  <si>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</si>
  <si>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</si>
  <si>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</si>
  <si>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</si>
  <si>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</si>
  <si>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</si>
  <si>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</si>
  <si>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</si>
  <si>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</si>
  <si>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</si>
  <si>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</si>
  <si>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</si>
  <si>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</si>
  <si>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</si>
  <si>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</si>
  <si>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</si>
  <si>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</si>
  <si>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</si>
  <si>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</si>
  <si>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</si>
  <si>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</si>
  <si>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</si>
  <si>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</si>
  <si>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</si>
  <si>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</si>
  <si>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</si>
  <si>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</si>
  <si>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</si>
  <si>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</si>
  <si>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</si>
  <si>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</si>
  <si>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</si>
  <si>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</si>
  <si>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</si>
  <si>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</si>
  <si>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</si>
  <si>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</si>
  <si>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</si>
  <si>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</si>
  <si>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</si>
  <si>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</si>
  <si>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</si>
  <si>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</si>
  <si>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</si>
  <si>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</si>
  <si>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</si>
  <si>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</si>
  <si>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</si>
  <si>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</si>
  <si>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</si>
  <si>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</si>
  <si>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</si>
  <si>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</si>
  <si>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</si>
  <si>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</si>
  <si>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</si>
  <si>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</si>
  <si>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</si>
  <si>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</si>
  <si>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</si>
  <si>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</si>
  <si>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</si>
  <si>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</si>
  <si>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</si>
  <si>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</si>
  <si>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</si>
  <si>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</si>
  <si>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</si>
  <si>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</si>
  <si>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</si>
  <si>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</si>
  <si>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</si>
  <si>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</si>
  <si>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</si>
  <si>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</si>
  <si>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</si>
  <si>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</si>
  <si>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</si>
  <si>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</si>
  <si>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</si>
  <si>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</si>
  <si>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</si>
  <si>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</si>
  <si>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</si>
  <si>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</si>
  <si>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</si>
  <si>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</si>
  <si>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</si>
  <si>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</si>
  <si>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</si>
  <si>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</si>
  <si>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</si>
  <si>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</si>
  <si>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</si>
  <si>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</si>
  <si>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</si>
  <si>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</si>
  <si>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</si>
  <si>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</si>
  <si>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</si>
  <si>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</si>
  <si>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</si>
  <si>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</si>
  <si>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</si>
  <si>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</si>
  <si>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</si>
  <si>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</si>
  <si>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</si>
  <si>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</si>
  <si>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</si>
  <si>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</si>
  <si>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</si>
  <si>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</si>
  <si>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</si>
  <si>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</si>
  <si>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</si>
  <si>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</si>
  <si>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</si>
  <si>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</si>
  <si>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</si>
  <si>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</si>
  <si>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</si>
  <si>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</si>
  <si>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</si>
  <si>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</si>
  <si>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</si>
  <si>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</si>
  <si>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</si>
  <si>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</si>
  <si>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</si>
  <si>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</si>
  <si>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</si>
  <si>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</si>
  <si>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</si>
  <si>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</si>
  <si>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</si>
  <si>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</si>
  <si>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</si>
  <si>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</si>
  <si>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</si>
  <si>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</si>
  <si>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</si>
  <si>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</si>
  <si>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</si>
  <si>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</si>
  <si>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</si>
  <si>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</si>
  <si>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</si>
  <si>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</si>
  <si>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</si>
  <si>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</si>
  <si>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</si>
  <si>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</si>
  <si>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</si>
  <si>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</si>
  <si>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</si>
  <si>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</si>
  <si>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</si>
  <si>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</si>
  <si>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</si>
  <si>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</si>
  <si>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</si>
  <si>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</si>
  <si>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</si>
  <si>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</si>
  <si>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</si>
  <si>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</si>
  <si>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</si>
  <si>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</si>
  <si>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</si>
  <si>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</si>
  <si>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</si>
  <si>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</si>
  <si>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</si>
  <si>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</si>
  <si>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</si>
  <si>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</si>
  <si>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</si>
  <si>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</si>
  <si>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</si>
  <si>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</si>
  <si>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</si>
  <si>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</si>
  <si>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</si>
  <si>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</si>
  <si>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</si>
  <si>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</si>
  <si>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</si>
  <si>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</si>
  <si>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</si>
  <si>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</si>
  <si>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</si>
  <si>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</si>
  <si>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</si>
  <si>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</si>
  <si>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</si>
  <si>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</si>
  <si>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</si>
  <si>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</si>
  <si>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</si>
  <si>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</si>
  <si>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</si>
  <si>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</si>
  <si>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</si>
  <si>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</si>
  <si>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</si>
  <si>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</si>
  <si>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</si>
  <si>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</si>
  <si>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</si>
  <si>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</si>
  <si>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</si>
  <si>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</si>
  <si>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</si>
  <si>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</si>
  <si>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</si>
  <si>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</si>
  <si>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</si>
  <si>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</si>
  <si>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</si>
  <si>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</si>
  <si>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</si>
  <si>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</si>
  <si>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</si>
  <si>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</si>
  <si>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</si>
  <si>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</si>
  <si>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</si>
  <si>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</si>
  <si>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</si>
  <si>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</si>
  <si>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</si>
  <si>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</si>
  <si>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</si>
  <si>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</si>
  <si>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</si>
  <si>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</si>
  <si>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</si>
  <si>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</si>
  <si>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</si>
  <si>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</si>
  <si>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</si>
  <si>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</si>
  <si>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</si>
  <si>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</si>
  <si>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</si>
  <si>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</si>
  <si>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</si>
  <si>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</si>
  <si>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</si>
  <si>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</si>
  <si>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</si>
  <si>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</si>
  <si>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</si>
  <si>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</si>
  <si>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</si>
  <si>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</si>
  <si>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</si>
  <si>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</si>
  <si>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</si>
  <si>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</si>
  <si>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</si>
  <si>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</si>
  <si>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</si>
  <si>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</si>
  <si>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</si>
  <si>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</si>
  <si>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</si>
  <si>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</si>
  <si>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</si>
  <si>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</si>
  <si>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</si>
  <si>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</si>
  <si>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</si>
  <si>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</si>
  <si>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</si>
  <si>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</si>
  <si>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</si>
  <si>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</si>
  <si>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</si>
  <si>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</si>
  <si>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</si>
  <si>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</si>
  <si>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</si>
  <si>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</si>
  <si>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</si>
  <si>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</si>
  <si>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</si>
  <si>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</si>
  <si>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</si>
  <si>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</si>
  <si>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</si>
  <si>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</si>
  <si>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</si>
  <si>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</si>
  <si>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</si>
  <si>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</si>
  <si>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</si>
  <si>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</si>
  <si>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</si>
  <si>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</si>
  <si>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</si>
  <si>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</si>
  <si>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</si>
  <si>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</si>
  <si>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</si>
  <si>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</si>
  <si>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</si>
  <si>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</si>
  <si>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</si>
  <si>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</si>
  <si>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</si>
  <si>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</si>
  <si>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</si>
  <si>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</si>
  <si>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</si>
  <si>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</si>
  <si>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</si>
  <si>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</si>
  <si>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</si>
  <si>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</si>
  <si>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</si>
  <si>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</si>
  <si>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</si>
  <si>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</si>
  <si>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</si>
  <si>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</si>
  <si>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</si>
  <si>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</si>
  <si>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</si>
  <si>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</si>
  <si>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</si>
  <si>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</si>
  <si>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</si>
  <si>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</si>
  <si>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</si>
  <si>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</si>
  <si>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</si>
  <si>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</si>
  <si>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</si>
  <si>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</si>
  <si>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</si>
  <si>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</si>
  <si>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</si>
  <si>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</si>
  <si>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</si>
  <si>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</si>
  <si>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</si>
  <si>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</si>
  <si>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</si>
  <si>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</si>
  <si>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</si>
  <si>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</si>
  <si>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</si>
  <si>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</si>
  <si>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</si>
  <si>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</si>
  <si>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</si>
  <si>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</si>
  <si>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</si>
  <si>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</si>
  <si>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</si>
  <si>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</si>
  <si>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</si>
  <si>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</si>
  <si>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</si>
  <si>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</si>
  <si>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</si>
  <si>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</si>
  <si>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</si>
  <si>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</si>
  <si>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</si>
  <si>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</si>
  <si>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</si>
  <si>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</si>
  <si>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</si>
  <si>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</si>
  <si>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</si>
  <si>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</si>
  <si>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</si>
  <si>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</si>
  <si>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</si>
  <si>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</si>
  <si>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</si>
  <si>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</si>
  <si>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</si>
  <si>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</si>
  <si>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</si>
  <si>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</si>
  <si>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</si>
  <si>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</si>
  <si>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</si>
  <si>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</si>
  <si>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</si>
  <si>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</si>
  <si>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</si>
  <si>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</si>
  <si>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</si>
  <si>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</si>
  <si>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</si>
  <si>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</si>
  <si>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</si>
  <si>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</si>
  <si>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</si>
  <si>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</si>
  <si>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</si>
  <si>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</si>
  <si>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</si>
  <si>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</si>
  <si>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</si>
  <si>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</si>
  <si>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</si>
  <si>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</si>
  <si>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</si>
  <si>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</si>
  <si>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</si>
  <si>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</si>
  <si>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</si>
  <si>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</si>
  <si>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</si>
  <si>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</si>
  <si>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</si>
  <si>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</si>
  <si>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</si>
  <si>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</si>
  <si>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</si>
  <si>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</si>
  <si>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</si>
  <si>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</si>
  <si>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</si>
  <si>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</si>
  <si>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</si>
  <si>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</si>
  <si>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</si>
  <si>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</si>
  <si>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</si>
  <si>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</si>
  <si>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</si>
  <si>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</si>
  <si>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</si>
  <si>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</si>
  <si>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</si>
  <si>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</si>
  <si>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</si>
  <si>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</si>
  <si>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</si>
  <si>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</si>
  <si>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</si>
  <si>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</si>
  <si>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</si>
  <si>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</si>
  <si>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</si>
  <si>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</si>
  <si>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</si>
  <si>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</si>
  <si>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</si>
  <si>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</si>
  <si>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</si>
  <si>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</si>
  <si>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</si>
  <si>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</si>
  <si>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</si>
  <si>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</si>
  <si>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</si>
  <si>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</si>
  <si>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</si>
  <si>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</si>
  <si>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</si>
  <si>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</si>
  <si>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</si>
  <si>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</si>
  <si>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</si>
  <si>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</si>
  <si>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</si>
  <si>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</si>
  <si>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</si>
  <si>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</si>
  <si>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</si>
  <si>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</si>
  <si>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</si>
  <si>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</si>
  <si>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</si>
  <si>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</si>
  <si>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</si>
  <si>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</si>
  <si>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</si>
  <si>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</si>
  <si>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</si>
  <si>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</si>
  <si>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</si>
  <si>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</si>
  <si>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</si>
  <si>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</si>
  <si>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</si>
  <si>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</si>
  <si>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</si>
  <si>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</si>
  <si>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</si>
  <si>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</si>
  <si>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</si>
  <si>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</si>
  <si>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</si>
  <si>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</si>
  <si>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</si>
  <si>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</si>
  <si>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</si>
  <si>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</si>
  <si>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</si>
  <si>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</si>
  <si>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</si>
  <si>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</si>
  <si>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</si>
  <si>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</si>
  <si>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</si>
  <si>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</si>
  <si>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</si>
  <si>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</si>
  <si>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</si>
  <si>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</si>
  <si>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</si>
  <si>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</si>
  <si>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</si>
  <si>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</si>
  <si>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</si>
  <si>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</si>
  <si>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</si>
  <si>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</si>
  <si>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</si>
  <si>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</si>
  <si>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</si>
  <si>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</si>
  <si>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</si>
  <si>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</si>
  <si>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</si>
  <si>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</si>
  <si>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</si>
  <si>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</si>
  <si>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</si>
  <si>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</si>
  <si>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</si>
  <si>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</si>
  <si>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</si>
  <si>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</si>
  <si>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</si>
  <si>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</si>
  <si>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</si>
  <si>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</si>
  <si>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</si>
  <si>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</si>
  <si>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</si>
  <si>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</si>
  <si>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</si>
  <si>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</si>
  <si>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</si>
  <si>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</si>
  <si>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</si>
  <si>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</si>
  <si>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</si>
  <si>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</si>
  <si>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</si>
  <si>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</si>
  <si>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</si>
  <si>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</si>
  <si>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</si>
  <si>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</si>
  <si>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</si>
  <si>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</si>
  <si>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</si>
  <si>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</si>
  <si>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</si>
  <si>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</si>
  <si>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</si>
  <si>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</si>
  <si>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</si>
  <si>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</si>
  <si>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</si>
  <si>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</si>
  <si>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</si>
  <si>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</si>
  <si>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</si>
  <si>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</si>
  <si>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</si>
  <si>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</si>
  <si>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</si>
  <si>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</si>
  <si>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</si>
  <si>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</si>
  <si>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</si>
  <si>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</si>
  <si>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</si>
  <si>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</si>
  <si>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</si>
  <si>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</si>
  <si>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</si>
  <si>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</si>
  <si>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</si>
  <si>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</si>
  <si>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</si>
  <si>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</si>
  <si>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</si>
  <si>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</si>
  <si>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</si>
  <si>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</si>
  <si>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</si>
  <si>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</si>
  <si>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</si>
  <si>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</si>
  <si>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</si>
  <si>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</si>
  <si>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</si>
  <si>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</si>
  <si>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</si>
  <si>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</si>
  <si>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</si>
  <si>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</si>
  <si>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</si>
  <si>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</si>
  <si>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</si>
  <si>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</si>
  <si>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</si>
  <si>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</si>
  <si>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</si>
  <si>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</si>
  <si>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</si>
  <si>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</si>
  <si>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</si>
  <si>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</si>
  <si>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</si>
  <si>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</si>
  <si>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</si>
  <si>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</si>
  <si>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</si>
  <si>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</si>
  <si>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</si>
  <si>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</si>
  <si>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</si>
  <si>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</si>
  <si>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</si>
  <si>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</si>
  <si>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</si>
  <si>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</si>
  <si>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</si>
  <si>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</si>
  <si>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</si>
  <si>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</si>
  <si>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</si>
  <si>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</si>
  <si>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</si>
  <si>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</si>
  <si>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</si>
  <si>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</si>
  <si>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</si>
  <si>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</si>
  <si>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</si>
  <si>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</si>
  <si>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</si>
  <si>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</si>
  <si>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</si>
  <si>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</si>
  <si>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</si>
  <si>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</si>
  <si>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</si>
  <si>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</si>
  <si>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</si>
  <si>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</si>
  <si>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</si>
  <si>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</si>
  <si>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</si>
  <si>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</si>
  <si>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</si>
  <si>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</si>
  <si>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</si>
  <si>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</si>
  <si>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</si>
  <si>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</si>
  <si>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</si>
  <si>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</si>
  <si>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</si>
  <si>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</si>
  <si>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</si>
  <si>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</si>
  <si>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</si>
  <si>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</si>
  <si>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</si>
  <si>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</si>
  <si>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</si>
  <si>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</si>
  <si>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</si>
  <si>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</si>
  <si>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</si>
  <si>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</si>
  <si>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</si>
  <si>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</si>
  <si>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</si>
  <si>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</si>
  <si>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</si>
  <si>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</si>
  <si>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</si>
  <si>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</si>
  <si>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</si>
  <si>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</si>
  <si>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</si>
  <si>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</si>
  <si>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</si>
  <si>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</si>
  <si>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</si>
  <si>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</si>
  <si>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</si>
  <si>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</si>
  <si>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</si>
  <si>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</si>
  <si>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</si>
  <si>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</si>
  <si>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</si>
  <si>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</si>
  <si>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</si>
  <si>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</si>
  <si>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</si>
  <si>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</si>
  <si>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</si>
  <si>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</si>
  <si>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</si>
  <si>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</si>
  <si>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</si>
  <si>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</si>
  <si>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</si>
  <si>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</si>
  <si>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</si>
  <si>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</si>
  <si>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</si>
  <si>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</si>
  <si>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</si>
  <si>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</si>
  <si>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</si>
  <si>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</si>
  <si>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</si>
  <si>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</si>
  <si>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</si>
  <si>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</si>
  <si>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</si>
  <si>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</si>
  <si>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</si>
  <si>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</si>
  <si>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</si>
  <si>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</si>
  <si>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</si>
  <si>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</si>
  <si>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</si>
  <si>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</si>
  <si>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</si>
  <si>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</si>
  <si>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</si>
  <si>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</si>
  <si>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</si>
  <si>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</si>
  <si>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</si>
  <si>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</si>
  <si>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</si>
  <si>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</si>
  <si>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</si>
  <si>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</si>
  <si>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</si>
  <si>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</si>
  <si>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</si>
  <si>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</si>
  <si>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</si>
  <si>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</si>
  <si>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</si>
  <si>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</si>
  <si>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</si>
  <si>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</si>
  <si>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</si>
  <si>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</si>
  <si>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</si>
  <si>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</si>
  <si>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</si>
  <si>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</si>
  <si>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</si>
  <si>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</si>
  <si>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</si>
  <si>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</si>
  <si>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</si>
  <si>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</si>
  <si>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</si>
  <si>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</si>
  <si>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</si>
  <si>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</si>
  <si>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</si>
  <si>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</si>
  <si>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</si>
  <si>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</si>
  <si>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</si>
  <si>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</si>
  <si>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</si>
  <si>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</si>
  <si>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</si>
  <si>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</si>
  <si>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</si>
  <si>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</si>
  <si>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</si>
  <si>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</si>
  <si>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</si>
  <si>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</si>
  <si>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</si>
  <si>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</si>
  <si>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</si>
  <si>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</si>
  <si>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</si>
  <si>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</si>
  <si>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</si>
  <si>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</si>
  <si>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</si>
  <si>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</si>
  <si>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</si>
  <si>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</si>
  <si>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</si>
  <si>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</si>
  <si>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</si>
  <si>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</si>
  <si>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</si>
  <si>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</si>
  <si>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</si>
  <si>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</si>
  <si>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</si>
  <si>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</si>
  <si>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</si>
  <si>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</si>
  <si>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</si>
  <si>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</si>
  <si>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</si>
  <si>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</si>
  <si>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</si>
  <si>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</si>
  <si>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</si>
  <si>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</si>
  <si>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</si>
  <si>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</si>
  <si>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</si>
  <si>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</si>
  <si>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</si>
  <si>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</si>
  <si>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</si>
  <si>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</si>
  <si>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</si>
  <si>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</si>
  <si>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</si>
  <si>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</si>
  <si>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</si>
  <si>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</si>
  <si>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</si>
  <si>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</si>
  <si>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</si>
  <si>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</si>
  <si>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</si>
  <si>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</si>
  <si>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</si>
  <si>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</si>
  <si>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</si>
  <si>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</si>
  <si>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</si>
  <si>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</si>
  <si>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</si>
  <si>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</si>
  <si>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</si>
  <si>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</si>
  <si>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</si>
  <si>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</si>
  <si>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</si>
  <si>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</si>
  <si>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</si>
  <si>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</si>
  <si>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</si>
  <si>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</si>
  <si>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</si>
  <si>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</si>
  <si>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</si>
  <si>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</si>
  <si>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</si>
  <si>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</si>
  <si>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</si>
  <si>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</si>
  <si>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</si>
  <si>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</si>
  <si>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</si>
  <si>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</si>
  <si>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</si>
  <si>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</si>
  <si>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</si>
  <si>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</si>
  <si>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</si>
  <si>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</si>
  <si>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</si>
  <si>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</si>
  <si>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</si>
  <si>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</si>
  <si>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</si>
  <si>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</si>
  <si>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</si>
  <si>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</si>
  <si>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</si>
  <si>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</si>
  <si>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</si>
  <si>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</si>
  <si>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</si>
  <si>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</si>
  <si>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</si>
  <si>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</si>
  <si>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</si>
  <si>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</si>
  <si>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</si>
  <si>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</si>
  <si>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</si>
  <si>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</si>
  <si>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</si>
  <si>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</si>
  <si>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</si>
  <si>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</si>
  <si>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</si>
  <si>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</si>
  <si>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</si>
  <si>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</si>
  <si>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</si>
  <si>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</si>
  <si>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</si>
  <si>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</si>
  <si>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</si>
  <si>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</si>
  <si>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</si>
  <si>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</si>
  <si>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</si>
  <si>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</si>
  <si>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</si>
  <si>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</si>
  <si>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</si>
  <si>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</si>
  <si>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</si>
  <si>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</si>
  <si>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</si>
  <si>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</si>
  <si>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</si>
  <si>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</si>
  <si>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</si>
  <si>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</si>
  <si>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</si>
  <si>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</si>
  <si>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</si>
  <si>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</si>
  <si>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</si>
  <si>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</si>
  <si>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</si>
  <si>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</si>
  <si>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</si>
  <si>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</si>
  <si>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</si>
  <si>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</si>
  <si>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</si>
  <si>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</si>
  <si>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</si>
  <si>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</si>
  <si>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</si>
  <si>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</si>
  <si>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</si>
  <si>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</si>
  <si>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</si>
  <si>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</si>
  <si>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</si>
  <si>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</si>
  <si>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</si>
  <si>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</si>
  <si>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</si>
  <si>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</si>
  <si>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</si>
  <si>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</si>
  <si>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</si>
  <si>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</si>
  <si>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</si>
  <si>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</si>
  <si>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</si>
  <si>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</si>
  <si>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</si>
  <si>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</si>
  <si>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</si>
  <si>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</si>
  <si>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</si>
  <si>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</si>
  <si>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</si>
  <si>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</si>
  <si>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</si>
  <si>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</si>
  <si>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</si>
  <si>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</si>
  <si>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</si>
  <si>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</si>
  <si>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</si>
  <si>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</si>
  <si>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</si>
  <si>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</si>
  <si>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</si>
  <si>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</si>
  <si>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</si>
  <si>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</si>
  <si>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</si>
  <si>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</si>
  <si>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</si>
  <si>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</si>
  <si>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</si>
  <si>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</si>
  <si>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</si>
  <si>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</si>
  <si>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</si>
  <si>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</si>
  <si>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</si>
  <si>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</si>
  <si>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</si>
  <si>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</si>
  <si>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</si>
  <si>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</si>
  <si>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</si>
  <si>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</si>
  <si>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</si>
  <si>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</si>
  <si>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</si>
  <si>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</si>
  <si>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</si>
  <si>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</si>
  <si>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</si>
  <si>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</si>
  <si>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</si>
  <si>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</si>
  <si>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</si>
  <si>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</si>
  <si>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</si>
  <si>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</si>
  <si>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</si>
  <si>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</si>
  <si>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</si>
  <si>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</si>
  <si>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</si>
  <si>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</si>
  <si>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</si>
  <si>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</si>
  <si>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</si>
  <si>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</si>
  <si>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</si>
  <si>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</si>
  <si>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</si>
  <si>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</si>
  <si>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</si>
  <si>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</si>
  <si>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</si>
  <si>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</si>
  <si>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</si>
  <si>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</si>
  <si>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</si>
  <si>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</si>
  <si>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</si>
  <si>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</si>
  <si>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</si>
  <si>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</si>
  <si>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</si>
  <si>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</si>
  <si>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</si>
  <si>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</si>
  <si>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</si>
  <si>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</si>
  <si>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</si>
  <si>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</si>
  <si>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</si>
  <si>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</si>
  <si>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</si>
  <si>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</si>
  <si>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</si>
  <si>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</si>
  <si>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</si>
  <si>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</si>
  <si>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</si>
  <si>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</si>
  <si>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</si>
  <si>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</si>
  <si>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</si>
  <si>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</si>
  <si>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</si>
  <si>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</si>
  <si>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</si>
  <si>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</si>
  <si>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</si>
  <si>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</si>
  <si>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</si>
  <si>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</si>
  <si>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</si>
  <si>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</si>
  <si>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</si>
  <si>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</si>
  <si>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</si>
  <si>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</si>
  <si>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</si>
  <si>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</si>
  <si>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</si>
  <si>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</si>
  <si>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</si>
  <si>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</si>
  <si>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</si>
  <si>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</si>
  <si>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</si>
  <si>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</si>
  <si>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</si>
  <si>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</si>
  <si>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</si>
  <si>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</si>
  <si>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</si>
  <si>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</si>
  <si>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</si>
  <si>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</si>
  <si>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</si>
  <si>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</si>
  <si>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</si>
  <si>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</si>
  <si>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</si>
  <si>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</si>
  <si>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</si>
  <si>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</si>
  <si>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</si>
  <si>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</si>
  <si>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</si>
  <si>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</si>
  <si>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</si>
  <si>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</si>
  <si>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</si>
  <si>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</si>
  <si>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</si>
  <si>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</si>
  <si>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</si>
  <si>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</si>
  <si>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</si>
  <si>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</si>
  <si>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</si>
  <si>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</si>
  <si>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</si>
  <si>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</si>
  <si>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</si>
  <si>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</si>
  <si>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</si>
  <si>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</si>
  <si>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</si>
  <si>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</si>
  <si>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</si>
  <si>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</si>
  <si>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</si>
  <si>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</si>
  <si>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</si>
  <si>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</si>
  <si>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</si>
  <si>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</si>
  <si>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</si>
  <si>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</si>
  <si>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</si>
  <si>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</si>
  <si>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</si>
  <si>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</si>
  <si>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</si>
  <si>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</si>
  <si>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</si>
  <si>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</si>
  <si>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</si>
  <si>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</si>
  <si>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</si>
  <si>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</si>
  <si>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</si>
  <si>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</si>
  <si>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</si>
  <si>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</si>
  <si>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</si>
  <si>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</si>
  <si>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</si>
  <si>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</si>
  <si>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</si>
  <si>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</si>
  <si>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</si>
  <si>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</si>
  <si>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</si>
  <si>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</si>
  <si>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</si>
  <si>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</si>
  <si>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</si>
  <si>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</si>
  <si>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</si>
  <si>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</si>
  <si>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</si>
  <si>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</si>
  <si>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</si>
  <si>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</si>
  <si>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</si>
  <si>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</si>
  <si>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</si>
  <si>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</si>
  <si>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</si>
  <si>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</si>
  <si>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</si>
  <si>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</si>
  <si>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</si>
  <si>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</si>
  <si>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</si>
  <si>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</si>
  <si>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</si>
  <si>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</si>
  <si>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</si>
  <si>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</si>
  <si>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</si>
  <si>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</si>
  <si>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</si>
  <si>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</si>
  <si>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</si>
  <si>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</si>
  <si>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</si>
  <si>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</si>
  <si>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</si>
  <si>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</si>
  <si>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</si>
  <si>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</si>
  <si>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</si>
  <si>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</si>
  <si>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</si>
  <si>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</si>
  <si>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</si>
  <si>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</si>
  <si>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</si>
  <si>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</si>
  <si>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</si>
  <si>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</si>
  <si>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</si>
  <si>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</si>
  <si>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</si>
  <si>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</si>
  <si>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</si>
  <si>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</si>
  <si>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</si>
  <si>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</si>
  <si>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</si>
  <si>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</si>
  <si>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</si>
  <si>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</si>
  <si>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</si>
  <si>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</si>
  <si>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</si>
  <si>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</si>
  <si>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</si>
  <si>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</si>
  <si>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</si>
  <si>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</si>
  <si>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</si>
  <si>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</si>
  <si>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</si>
  <si>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</si>
  <si>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</si>
  <si>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</si>
  <si>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</si>
  <si>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</si>
  <si>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</si>
  <si>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</si>
  <si>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</si>
  <si>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</si>
  <si>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</si>
  <si>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</si>
  <si>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</si>
  <si>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</si>
  <si>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</si>
  <si>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</si>
  <si>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</si>
  <si>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</si>
  <si>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</si>
  <si>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</si>
  <si>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</si>
  <si>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</si>
  <si>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</si>
  <si>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</si>
  <si>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</si>
  <si>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</si>
  <si>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</si>
  <si>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</si>
  <si>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</si>
  <si>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</si>
  <si>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</si>
  <si>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</si>
  <si>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</si>
  <si>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</si>
  <si>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</si>
  <si>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</si>
  <si>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</si>
  <si>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</si>
  <si>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</si>
  <si>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</si>
  <si>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</si>
  <si>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</si>
  <si>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</si>
  <si>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</si>
  <si>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</si>
  <si>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</si>
  <si>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</si>
  <si>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</si>
  <si>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</si>
  <si>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</si>
  <si>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</si>
  <si>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</si>
  <si>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</si>
  <si>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</si>
  <si>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</si>
  <si>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</si>
  <si>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</si>
  <si>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</si>
  <si>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</si>
  <si>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</si>
  <si>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</si>
  <si>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</si>
  <si>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</si>
  <si>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</si>
  <si>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</si>
  <si>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</si>
  <si>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</si>
  <si>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</si>
  <si>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</si>
  <si>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</si>
  <si>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</si>
  <si>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</si>
  <si>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</si>
  <si>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</si>
  <si>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</si>
  <si>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</si>
  <si>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</si>
  <si>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</si>
  <si>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</si>
  <si>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</si>
  <si>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</si>
  <si>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</si>
  <si>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</si>
  <si>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</si>
  <si>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</si>
  <si>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</si>
  <si>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</si>
  <si>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</si>
  <si>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</si>
  <si>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</si>
  <si>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</si>
  <si>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</si>
  <si>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</si>
  <si>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</si>
  <si>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</si>
  <si>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</si>
  <si>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</si>
  <si>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</si>
  <si>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</si>
  <si>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</si>
  <si>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</si>
  <si>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</si>
  <si>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</si>
  <si>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</si>
  <si>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</si>
  <si>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</si>
  <si>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</si>
  <si>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</si>
  <si>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</si>
  <si>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</si>
  <si>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</si>
  <si>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</si>
  <si>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</si>
  <si>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</si>
  <si>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</si>
  <si>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</si>
  <si>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</si>
  <si>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</si>
  <si>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</si>
  <si>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</si>
  <si>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</si>
  <si>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</si>
  <si>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</si>
  <si>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</si>
  <si>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</si>
  <si>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</si>
  <si>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</si>
  <si>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</si>
  <si>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</si>
  <si>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</si>
  <si>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</si>
  <si>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</si>
  <si>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</si>
  <si>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</si>
  <si>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</si>
  <si>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</si>
  <si>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</si>
  <si>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</si>
  <si>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</si>
  <si>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</si>
  <si>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</si>
  <si>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</si>
  <si>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</si>
  <si>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</si>
  <si>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</si>
  <si>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</si>
  <si>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</si>
  <si>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</si>
  <si>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</si>
  <si>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</si>
  <si>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</si>
  <si>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</si>
  <si>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</si>
  <si>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</si>
  <si>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</si>
  <si>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</si>
  <si>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</si>
  <si>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</si>
  <si>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</si>
  <si>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</si>
  <si>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</si>
  <si>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</si>
  <si>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</si>
  <si>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</si>
  <si>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</si>
  <si>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</si>
  <si>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</si>
  <si>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</si>
  <si>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</si>
  <si>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</si>
  <si>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</si>
  <si>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</si>
  <si>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</si>
  <si>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</si>
  <si>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</si>
  <si>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</si>
  <si>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</si>
  <si>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</si>
  <si>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</si>
  <si>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</si>
  <si>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</si>
  <si>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</si>
  <si>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</si>
  <si>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</si>
  <si>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</si>
  <si>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</si>
  <si>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</si>
  <si>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</si>
  <si>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</si>
  <si>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</si>
  <si>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</si>
  <si>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</si>
  <si>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</si>
  <si>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</si>
  <si>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</si>
  <si>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</si>
  <si>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</si>
  <si>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</si>
  <si>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</si>
  <si>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</si>
  <si>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</si>
  <si>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</si>
  <si>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</si>
  <si>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</si>
  <si>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</si>
  <si>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</si>
  <si>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</si>
  <si>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</si>
  <si>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</si>
  <si>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</si>
  <si>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</si>
  <si>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</si>
  <si>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</si>
  <si>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</si>
  <si>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</si>
  <si>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</si>
  <si>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</si>
  <si>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</si>
  <si>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</si>
  <si>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</si>
  <si>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</si>
  <si>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</si>
  <si>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</si>
  <si>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</si>
  <si>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</si>
  <si>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</si>
  <si>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</si>
  <si>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</si>
  <si>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</si>
  <si>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</si>
  <si>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</si>
  <si>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</si>
  <si>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</si>
  <si>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</si>
  <si>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</si>
  <si>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</si>
  <si>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</si>
  <si>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</si>
  <si>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</si>
  <si>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</si>
  <si>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</si>
  <si>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</si>
  <si>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</si>
  <si>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</si>
  <si>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</si>
  <si>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</si>
  <si>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</si>
  <si>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</si>
  <si>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</si>
  <si>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</si>
  <si>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</si>
  <si>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</si>
  <si>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</si>
  <si>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</si>
  <si>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</si>
  <si>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</si>
  <si>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</si>
  <si>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</si>
  <si>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</si>
  <si>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</si>
  <si>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</si>
  <si>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</si>
  <si>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</si>
  <si>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</si>
  <si>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</si>
  <si>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</si>
  <si>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</si>
  <si>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</si>
  <si>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</si>
  <si>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</si>
  <si>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</si>
  <si>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</si>
  <si>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</si>
  <si>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</si>
  <si>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</si>
  <si>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</si>
  <si>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</si>
  <si>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</si>
  <si>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</si>
  <si>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</si>
  <si>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</si>
  <si>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</si>
  <si>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</si>
  <si>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</si>
  <si>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</si>
  <si>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</si>
  <si>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</si>
  <si>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</si>
  <si>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</si>
  <si>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</si>
  <si>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</si>
  <si>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</si>
  <si>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</si>
  <si>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</si>
  <si>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</si>
  <si>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</si>
  <si>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</si>
  <si>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</si>
  <si>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</si>
  <si>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</si>
  <si>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</si>
  <si>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</si>
  <si>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</si>
  <si>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</si>
  <si>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</si>
  <si>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</si>
  <si>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</si>
  <si>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</si>
  <si>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</si>
  <si>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</si>
  <si>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</si>
  <si>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</si>
  <si>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</si>
  <si>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</si>
  <si>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</si>
  <si>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</si>
  <si>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</si>
  <si>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</si>
  <si>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</si>
  <si>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</si>
  <si>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</si>
  <si>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</si>
  <si>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</si>
  <si>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</si>
  <si>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</si>
  <si>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</si>
  <si>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</si>
  <si>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</si>
  <si>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</si>
  <si>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</si>
  <si>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</si>
  <si>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</si>
  <si>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</si>
  <si>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</si>
  <si>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</si>
  <si>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</si>
  <si>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</si>
  <si>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</si>
  <si>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</si>
  <si>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</si>
  <si>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</si>
  <si>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</si>
  <si>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</si>
  <si>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</si>
  <si>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</si>
  <si>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</si>
  <si>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</si>
  <si>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</si>
  <si>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</si>
  <si>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</si>
  <si>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</si>
  <si>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</si>
  <si>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</si>
  <si>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</si>
  <si>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</si>
  <si>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</si>
  <si>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</si>
  <si>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</si>
  <si>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</si>
  <si>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</si>
  <si>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</si>
  <si>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</si>
  <si>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</si>
  <si>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</si>
  <si>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</si>
  <si>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</si>
  <si>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</si>
  <si>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</si>
  <si>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</si>
  <si>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</si>
  <si>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</si>
  <si>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</si>
  <si>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</si>
  <si>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</si>
  <si>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</si>
  <si>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</si>
  <si>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</si>
  <si>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</si>
  <si>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</si>
  <si>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</si>
  <si>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</si>
  <si>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</si>
  <si>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</si>
  <si>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</si>
  <si>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</si>
  <si>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</si>
  <si>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</si>
  <si>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</si>
  <si>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</si>
  <si>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</si>
  <si>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</si>
  <si>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</si>
  <si>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</si>
  <si>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</si>
  <si>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</si>
  <si>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</si>
  <si>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</si>
  <si>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</si>
  <si>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</si>
  <si>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</si>
  <si>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</si>
  <si>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</si>
  <si>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</si>
  <si>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</si>
  <si>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</si>
  <si>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</si>
  <si>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</si>
  <si>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</si>
  <si>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</si>
  <si>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</si>
  <si>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</si>
  <si>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</si>
  <si>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</si>
  <si>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</si>
  <si>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</si>
  <si>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</si>
  <si>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</si>
  <si>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</si>
  <si>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</si>
  <si>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</si>
  <si>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</si>
  <si>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</si>
  <si>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</si>
  <si>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</si>
  <si>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</si>
  <si>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</si>
  <si>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</si>
  <si>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</si>
  <si>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</si>
  <si>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</si>
  <si>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</si>
  <si>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</si>
  <si>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</si>
  <si>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</si>
  <si>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</si>
  <si>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</si>
  <si>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</si>
  <si>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</si>
  <si>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</si>
  <si>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</si>
  <si>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</si>
  <si>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</si>
  <si>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</si>
  <si>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</si>
  <si>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</si>
  <si>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</si>
  <si>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</si>
  <si>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</si>
  <si>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</si>
  <si>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</si>
  <si>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</si>
  <si>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</si>
  <si>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</si>
  <si>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</si>
  <si>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</si>
  <si>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</si>
  <si>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</si>
  <si>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</si>
  <si>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</si>
  <si>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</si>
  <si>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</si>
  <si>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</si>
  <si>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</si>
  <si>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</si>
  <si>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</si>
  <si>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</si>
  <si>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</si>
  <si>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</si>
  <si>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</si>
  <si>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</si>
  <si>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</si>
  <si>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</si>
  <si>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</si>
  <si>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</si>
  <si>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</si>
  <si>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</si>
  <si>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</si>
  <si>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</si>
  <si>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</si>
  <si>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</si>
  <si>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</si>
  <si>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</si>
  <si>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</si>
  <si>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</si>
  <si>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</si>
  <si>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</si>
  <si>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</si>
  <si>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</si>
  <si>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</si>
  <si>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</si>
  <si>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</si>
  <si>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</si>
  <si>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</si>
  <si>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</si>
  <si>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</si>
  <si>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</si>
  <si>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</si>
  <si>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</si>
  <si>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</si>
  <si>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</si>
  <si>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</si>
  <si>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</si>
  <si>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</si>
  <si>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</si>
  <si>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</si>
  <si>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</si>
  <si>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</si>
  <si>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</si>
  <si>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</si>
  <si>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</si>
  <si>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</si>
  <si>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</si>
  <si>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</si>
  <si>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</si>
  <si>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</si>
  <si>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</si>
  <si>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</si>
  <si>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</si>
  <si>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</si>
  <si>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</si>
  <si>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</si>
  <si>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</si>
  <si>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</si>
  <si>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</si>
  <si>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</si>
  <si>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</si>
  <si>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</si>
  <si>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</si>
  <si>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</si>
  <si>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</si>
  <si>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</si>
  <si>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</si>
  <si>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</si>
  <si>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</si>
  <si>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</si>
  <si>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</si>
  <si>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</si>
  <si>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</si>
  <si>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</si>
  <si>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</si>
  <si>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</si>
  <si>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</si>
  <si>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</si>
  <si>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</si>
  <si>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</si>
  <si>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</si>
  <si>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</si>
  <si>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</si>
  <si>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</si>
  <si>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</si>
  <si>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</si>
  <si>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</si>
  <si>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</si>
  <si>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</si>
  <si>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</si>
  <si>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</si>
  <si>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</si>
  <si>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</si>
  <si>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</si>
  <si>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</si>
  <si>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</si>
  <si>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</si>
  <si>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</si>
  <si>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</si>
  <si>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</si>
  <si>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</si>
  <si>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</si>
  <si>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</si>
  <si>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</si>
  <si>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</si>
  <si>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</si>
  <si>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</si>
  <si>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</si>
  <si>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</si>
  <si>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</si>
  <si>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</si>
  <si>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</si>
  <si>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</si>
  <si>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</si>
  <si>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</si>
  <si>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</si>
  <si>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</si>
  <si>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</si>
  <si>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</si>
  <si>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</si>
  <si>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</si>
  <si>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</si>
  <si>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</si>
  <si>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</si>
  <si>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</si>
  <si>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</si>
  <si>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</si>
  <si>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</si>
  <si>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</si>
  <si>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</si>
  <si>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</si>
  <si>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</si>
  <si>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</si>
  <si>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</si>
  <si>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</si>
  <si>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</si>
  <si>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</si>
  <si>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</si>
  <si>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</si>
  <si>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</si>
  <si>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</si>
  <si>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</si>
  <si>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</si>
  <si>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</si>
  <si>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</si>
  <si>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</si>
  <si>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</si>
  <si>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</si>
  <si>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</si>
  <si>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</si>
  <si>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</si>
  <si>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</si>
  <si>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</si>
  <si>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</si>
  <si>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</si>
  <si>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</si>
  <si>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</si>
  <si>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</si>
  <si>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</si>
  <si>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</si>
  <si>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</si>
  <si>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</si>
  <si>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</si>
  <si>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</si>
  <si>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</si>
  <si>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</si>
  <si>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</si>
  <si>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</si>
  <si>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</si>
  <si>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</si>
  <si>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</si>
  <si>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</si>
  <si>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</si>
  <si>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</si>
  <si>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</si>
  <si>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</si>
  <si>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</si>
  <si>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</si>
  <si>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</si>
  <si>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</si>
  <si>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</si>
  <si>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</si>
  <si>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</si>
  <si>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</si>
  <si>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</si>
  <si>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</si>
  <si>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</si>
  <si>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</si>
  <si>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</si>
  <si>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</si>
  <si>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</si>
  <si>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</si>
  <si>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</si>
  <si>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</si>
  <si>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</si>
  <si>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</si>
  <si>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</si>
  <si>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</si>
  <si>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</si>
  <si>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</si>
  <si>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</si>
  <si>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</si>
  <si>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</si>
  <si>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</si>
  <si>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</si>
  <si>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</si>
  <si>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</si>
  <si>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</si>
  <si>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</si>
  <si>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</si>
  <si>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</si>
  <si>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</si>
  <si>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</si>
  <si>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</si>
  <si>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</si>
  <si>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</si>
  <si>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</si>
  <si>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</si>
  <si>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</si>
  <si>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</si>
  <si>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</si>
  <si>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</si>
  <si>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</si>
  <si>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</si>
  <si>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</si>
  <si>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</si>
  <si>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</si>
  <si>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</si>
  <si>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</si>
  <si>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</si>
  <si>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</si>
  <si>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</si>
  <si>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</si>
  <si>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</si>
  <si>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</si>
  <si>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</si>
  <si>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</si>
  <si>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</si>
  <si>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</si>
  <si>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</si>
  <si>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</si>
  <si>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</si>
  <si>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</si>
  <si>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</si>
  <si>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</si>
  <si>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</si>
  <si>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</si>
  <si>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</si>
  <si>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</si>
  <si>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</si>
  <si>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</si>
  <si>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</si>
  <si>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</si>
  <si>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</si>
  <si>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</si>
  <si>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</si>
  <si>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</si>
  <si>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</si>
  <si>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</si>
  <si>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</si>
  <si>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</si>
  <si>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</si>
  <si>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</si>
  <si>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</si>
  <si>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</si>
  <si>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</si>
  <si>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</si>
  <si>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</si>
  <si>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</si>
  <si>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</si>
  <si>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</si>
  <si>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</si>
  <si>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</si>
  <si>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</si>
  <si>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</si>
  <si>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</si>
  <si>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</si>
  <si>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</si>
  <si>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</si>
  <si>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</si>
  <si>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</si>
  <si>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</si>
  <si>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</si>
  <si>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</si>
  <si>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</si>
  <si>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</si>
  <si>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</si>
  <si>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</si>
  <si>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</si>
  <si>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</si>
  <si>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</si>
  <si>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</si>
  <si>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</si>
  <si>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</si>
  <si>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</si>
  <si>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</si>
  <si>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</si>
  <si>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</si>
  <si>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</si>
  <si>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</si>
  <si>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</si>
  <si>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</si>
  <si>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</si>
  <si>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</si>
  <si>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</si>
  <si>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</si>
  <si>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</si>
  <si>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</si>
  <si>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</si>
  <si>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</si>
  <si>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</si>
  <si>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</si>
  <si>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</si>
  <si>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</si>
  <si>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</si>
  <si>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</si>
  <si>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</si>
  <si>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</si>
  <si>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</si>
  <si>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</si>
  <si>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</si>
  <si>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</si>
  <si>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</si>
  <si>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</si>
  <si>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</si>
  <si>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</si>
  <si>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</si>
  <si>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</si>
  <si>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</si>
  <si>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</si>
  <si>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</si>
  <si>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</si>
  <si>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</si>
  <si>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</si>
  <si>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</si>
  <si>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</si>
  <si>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</si>
  <si>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</si>
  <si>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</si>
  <si>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</si>
  <si>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</si>
  <si>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</si>
  <si>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</si>
  <si>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</si>
  <si>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</si>
  <si>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</si>
  <si>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</si>
  <si>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</si>
  <si>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</si>
  <si>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</si>
  <si>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</si>
  <si>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</si>
  <si>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</si>
  <si>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</si>
  <si>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</si>
  <si>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</si>
  <si>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</si>
  <si>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</si>
  <si>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</si>
  <si>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</si>
  <si>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</si>
  <si>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</si>
  <si>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</si>
  <si>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</si>
  <si>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</si>
  <si>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</si>
  <si>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</si>
  <si>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</si>
  <si>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</si>
  <si>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</si>
  <si>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</si>
  <si>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</si>
  <si>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</si>
  <si>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</si>
  <si>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</si>
  <si>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</si>
  <si>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</si>
  <si>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</si>
  <si>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</si>
  <si>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</si>
  <si>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</si>
  <si>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</si>
  <si>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</si>
  <si>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</si>
  <si>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</si>
  <si>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</si>
  <si>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</si>
  <si>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</si>
  <si>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</si>
  <si>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</si>
  <si>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</si>
  <si>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</si>
  <si>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</si>
  <si>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</si>
  <si>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</si>
  <si>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</si>
  <si>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</si>
  <si>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</si>
  <si>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</si>
  <si>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</si>
  <si>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</si>
  <si>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</si>
  <si>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</si>
  <si>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</si>
  <si>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</si>
  <si>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</si>
  <si>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</si>
  <si>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</si>
  <si>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</si>
  <si>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</si>
  <si>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</si>
  <si>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</si>
  <si>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</si>
  <si>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</si>
  <si>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</si>
  <si>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</si>
  <si>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</si>
  <si>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</si>
  <si>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</si>
  <si>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</si>
  <si>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</si>
  <si>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</si>
  <si>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</si>
  <si>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</si>
  <si>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</si>
  <si>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</si>
  <si>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</si>
  <si>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</si>
  <si>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</si>
  <si>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</si>
  <si>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</si>
  <si>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</si>
  <si>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</si>
  <si>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</si>
  <si>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</si>
  <si>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</si>
  <si>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</si>
  <si>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</si>
  <si>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</si>
  <si>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</si>
  <si>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</si>
  <si>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</si>
  <si>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</si>
  <si>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</si>
  <si>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</si>
  <si>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</si>
  <si>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</si>
  <si>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</si>
  <si>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</si>
  <si>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</si>
  <si>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</si>
  <si>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</si>
  <si>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</si>
  <si>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</si>
  <si>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</si>
  <si>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</si>
  <si>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</si>
  <si>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</si>
  <si>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</si>
  <si>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</si>
  <si>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</si>
  <si>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</si>
  <si>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</si>
  <si>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</si>
  <si>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</si>
  <si>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</si>
  <si>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</si>
  <si>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</si>
  <si>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</si>
  <si>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</si>
  <si>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</si>
  <si>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</si>
  <si>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</si>
  <si>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</si>
  <si>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</si>
  <si>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</si>
  <si>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</si>
  <si>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</si>
  <si>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</si>
  <si>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</si>
  <si>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</si>
  <si>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</si>
  <si>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</si>
  <si>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</si>
  <si>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</si>
  <si>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</si>
  <si>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</si>
  <si>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</si>
  <si>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</si>
  <si>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</si>
  <si>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</si>
  <si>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</si>
  <si>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</si>
  <si>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</si>
  <si>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</si>
  <si>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</si>
  <si>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</si>
  <si>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</si>
  <si>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</si>
  <si>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</si>
  <si>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</si>
  <si>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</si>
  <si>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</si>
  <si>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</si>
  <si>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</si>
  <si>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</si>
  <si>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</si>
  <si>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</si>
  <si>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</si>
  <si>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</si>
  <si>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</si>
  <si>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</si>
  <si>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</si>
  <si>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</si>
  <si>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</si>
  <si>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</si>
  <si>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</si>
  <si>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</si>
  <si>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</si>
  <si>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</si>
  <si>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</si>
  <si>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</si>
  <si>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</si>
  <si>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</si>
  <si>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</si>
  <si>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</si>
  <si>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</si>
  <si>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</si>
  <si>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</si>
  <si>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</si>
  <si>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</si>
  <si>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</si>
  <si>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</si>
  <si>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</si>
  <si>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</si>
  <si>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</si>
  <si>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</si>
  <si>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</si>
  <si>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</si>
  <si>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</si>
  <si>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</si>
  <si>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</si>
  <si>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</si>
  <si>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</si>
  <si>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</si>
  <si>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</si>
  <si>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</si>
  <si>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</si>
  <si>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</si>
  <si>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</si>
  <si>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</si>
  <si>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</si>
  <si>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</si>
  <si>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</si>
  <si>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</si>
  <si>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</si>
  <si>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</si>
  <si>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</si>
  <si>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</si>
  <si>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</si>
  <si>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</si>
  <si>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</si>
  <si>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</si>
  <si>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</si>
  <si>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</si>
  <si>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</si>
  <si>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</si>
  <si>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</si>
  <si>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</si>
  <si>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</si>
  <si>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</si>
  <si>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</si>
  <si>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</si>
  <si>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</si>
  <si>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</si>
  <si>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</si>
  <si>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</si>
  <si>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</si>
  <si>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</si>
  <si>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</si>
  <si>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</si>
  <si>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</si>
  <si>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</si>
  <si>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</si>
  <si>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</si>
  <si>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</si>
  <si>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</si>
  <si>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</si>
  <si>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</si>
  <si>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</si>
  <si>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</si>
  <si>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</si>
  <si>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</si>
  <si>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</si>
  <si>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</si>
  <si>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</si>
  <si>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</si>
  <si>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</si>
  <si>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</si>
  <si>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</si>
  <si>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</si>
  <si>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</si>
  <si>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</si>
  <si>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</si>
  <si>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</si>
  <si>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</si>
  <si>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</si>
  <si>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</si>
  <si>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</si>
  <si>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</si>
  <si>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</si>
  <si>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</si>
  <si>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</si>
  <si>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</si>
  <si>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</si>
  <si>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</si>
  <si>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</si>
  <si>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</si>
  <si>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</si>
  <si>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</si>
  <si>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</si>
  <si>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</si>
  <si>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</si>
  <si>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</si>
  <si>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</si>
  <si>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</si>
  <si>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</si>
  <si>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</si>
  <si>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</si>
  <si>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</si>
  <si>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</si>
  <si>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</si>
  <si>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</si>
  <si>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</si>
  <si>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</si>
  <si>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</si>
  <si>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</si>
  <si>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</si>
  <si>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</si>
  <si>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</si>
  <si>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</si>
  <si>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</si>
  <si>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</si>
  <si>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</si>
  <si>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</si>
  <si>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</si>
  <si>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</si>
  <si>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</si>
  <si>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</si>
  <si>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</si>
  <si>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</si>
  <si>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</si>
  <si>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</si>
  <si>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</si>
  <si>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</si>
  <si>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</si>
  <si>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</si>
  <si>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</si>
  <si>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</si>
  <si>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</si>
  <si>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</si>
  <si>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</si>
  <si>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</si>
  <si>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</si>
  <si>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</si>
  <si>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</si>
  <si>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</si>
  <si>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</si>
  <si>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</si>
  <si>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</si>
  <si>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</si>
  <si>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</si>
  <si>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</si>
  <si>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</si>
  <si>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</si>
  <si>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</si>
  <si>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</si>
  <si>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</si>
  <si>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</si>
  <si>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</si>
  <si>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</si>
  <si>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</si>
  <si>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</si>
  <si>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</si>
  <si>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</si>
  <si>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</si>
  <si>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</si>
  <si>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</si>
  <si>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</si>
  <si>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</si>
  <si>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</si>
  <si>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</si>
  <si>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</si>
  <si>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</si>
  <si>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</si>
  <si>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</si>
  <si>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</si>
  <si>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</si>
  <si>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</si>
  <si>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</si>
  <si>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</si>
  <si>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</si>
  <si>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</si>
  <si>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</si>
  <si>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</si>
  <si>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</si>
  <si>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</si>
  <si>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</si>
  <si>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</si>
  <si>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</si>
  <si>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</si>
  <si>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</si>
  <si>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</si>
  <si>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</si>
  <si>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</si>
  <si>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</si>
  <si>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</si>
  <si>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</si>
  <si>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</si>
  <si>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</si>
  <si>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</si>
  <si>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</si>
  <si>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</si>
  <si>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</si>
  <si>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</si>
  <si>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</si>
  <si>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</si>
  <si>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</si>
  <si>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</si>
  <si>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</si>
  <si>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</si>
  <si>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</si>
  <si>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</si>
  <si>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</si>
  <si>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</si>
  <si>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</si>
  <si>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</si>
  <si>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</si>
  <si>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</si>
  <si>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</si>
  <si>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</si>
  <si>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</si>
  <si>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</si>
  <si>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</si>
  <si>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</si>
  <si>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</si>
  <si>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</si>
  <si>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</si>
  <si>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</si>
  <si>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</si>
  <si>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</si>
  <si>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</si>
  <si>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</si>
  <si>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</si>
  <si>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</si>
  <si>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</si>
  <si>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</si>
  <si>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</si>
  <si>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</si>
  <si>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</si>
  <si>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</si>
  <si>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</si>
  <si>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</si>
  <si>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</si>
  <si>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</si>
  <si>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</si>
  <si>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</si>
  <si>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</si>
  <si>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</si>
  <si>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</si>
  <si>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</si>
  <si>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</si>
  <si>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</si>
  <si>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</si>
  <si>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</si>
  <si>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</si>
  <si>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</si>
  <si>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</si>
  <si>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</si>
  <si>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</si>
  <si>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</si>
  <si>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</si>
  <si>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</si>
  <si>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</si>
  <si>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</si>
  <si>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</si>
  <si>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</si>
  <si>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</si>
  <si>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</si>
  <si>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</si>
  <si>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</si>
  <si>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</si>
  <si>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</si>
  <si>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</si>
  <si>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</si>
  <si>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</si>
  <si>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</si>
  <si>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</si>
  <si>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</si>
  <si>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</si>
  <si>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</si>
  <si>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</si>
  <si>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</si>
  <si>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</si>
  <si>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</si>
  <si>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</si>
  <si>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</si>
  <si>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</si>
  <si>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</si>
  <si>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</si>
  <si>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</si>
  <si>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</si>
  <si>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</si>
  <si>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</si>
  <si>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</si>
  <si>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</si>
  <si>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</si>
  <si>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</si>
  <si>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</si>
  <si>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</si>
  <si>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</si>
  <si>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</si>
  <si>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</si>
  <si>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</si>
  <si>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</si>
  <si>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</si>
  <si>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</si>
  <si>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</si>
  <si>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</si>
  <si>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</si>
  <si>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</si>
  <si>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</si>
  <si>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</si>
  <si>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</si>
  <si>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</si>
  <si>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</si>
  <si>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</si>
  <si>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</si>
  <si>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</si>
  <si>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</si>
  <si>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</si>
  <si>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</si>
  <si>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</si>
  <si>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</si>
  <si>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</si>
  <si>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</si>
  <si>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</si>
  <si>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</si>
  <si>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</si>
  <si>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</si>
  <si>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</si>
  <si>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</si>
  <si>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</si>
  <si>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</si>
  <si>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</si>
  <si>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</si>
  <si>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</si>
  <si>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</si>
  <si>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</si>
  <si>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</si>
  <si>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</si>
  <si>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</si>
  <si>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</si>
  <si>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</si>
  <si>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</si>
  <si>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</si>
  <si>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</si>
  <si>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</si>
  <si>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</si>
  <si>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</si>
  <si>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</si>
  <si>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</si>
  <si>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</si>
  <si>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</si>
  <si>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</si>
  <si>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</si>
  <si>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</si>
  <si>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</si>
  <si>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</si>
  <si>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</si>
  <si>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</si>
  <si>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</si>
  <si>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</si>
  <si>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</si>
  <si>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</si>
  <si>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</si>
  <si>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</si>
  <si>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</si>
  <si>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</si>
  <si>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</si>
  <si>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</si>
  <si>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</si>
  <si>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</si>
  <si>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</si>
  <si>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</si>
  <si>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</si>
  <si>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</si>
  <si>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</si>
  <si>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</si>
  <si>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</si>
  <si>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</si>
  <si>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</si>
  <si>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</si>
  <si>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</si>
  <si>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</si>
  <si>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</si>
  <si>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</si>
  <si>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</si>
  <si>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</si>
  <si>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</si>
  <si>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</si>
  <si>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</si>
  <si>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</si>
  <si>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</si>
  <si>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</si>
  <si>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</si>
  <si>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</si>
  <si>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</si>
  <si>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</si>
  <si>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</si>
  <si>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</si>
  <si>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</si>
  <si>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</si>
  <si>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</si>
  <si>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</si>
  <si>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</si>
  <si>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</si>
  <si>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</si>
  <si>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</si>
  <si>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</si>
  <si>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</si>
  <si>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</si>
  <si>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</si>
  <si>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</si>
  <si>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</si>
  <si>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</si>
  <si>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</si>
  <si>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</si>
  <si>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</si>
  <si>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</si>
  <si>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</si>
  <si>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</si>
  <si>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</si>
  <si>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</si>
  <si>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</si>
  <si>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</si>
  <si>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</si>
  <si>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</si>
  <si>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</si>
  <si>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</si>
  <si>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</si>
  <si>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</si>
  <si>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</si>
  <si>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</si>
  <si>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</si>
  <si>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</si>
  <si>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</si>
  <si>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</si>
  <si>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</si>
  <si>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</si>
  <si>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</si>
  <si>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</si>
  <si>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</si>
  <si>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</si>
  <si>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</si>
  <si>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</si>
  <si>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</si>
  <si>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</si>
  <si>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</si>
  <si>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</si>
  <si>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</si>
  <si>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</si>
  <si>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</si>
  <si>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</si>
  <si>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</si>
  <si>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</si>
  <si>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</si>
  <si>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</si>
  <si>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</si>
  <si>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</si>
  <si>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</si>
  <si>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</si>
  <si>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</si>
  <si>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</si>
  <si>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</si>
  <si>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</si>
  <si>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</si>
  <si>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</si>
  <si>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</si>
  <si>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</si>
  <si>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</si>
  <si>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</si>
  <si>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</si>
  <si>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</si>
  <si>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</si>
  <si>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</si>
  <si>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</si>
  <si>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</si>
  <si>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</si>
  <si>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</si>
  <si>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</si>
  <si>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</si>
  <si>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</si>
  <si>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</si>
  <si>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</si>
  <si>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</si>
  <si>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</si>
  <si>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</si>
  <si>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</si>
  <si>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</si>
  <si>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</si>
  <si>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</si>
  <si>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</si>
  <si>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</si>
  <si>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</si>
  <si>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</si>
  <si>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</si>
  <si>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</si>
  <si>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</si>
  <si>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</si>
  <si>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</si>
  <si>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</si>
  <si>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</si>
  <si>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</si>
  <si>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</si>
  <si>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</si>
  <si>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</si>
  <si>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</si>
  <si>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</si>
  <si>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</si>
  <si>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</si>
  <si>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</si>
  <si>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</si>
  <si>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</si>
  <si>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</si>
  <si>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</si>
  <si>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</si>
  <si>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</si>
  <si>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</si>
  <si>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</si>
  <si>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</si>
  <si>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</si>
  <si>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</si>
  <si>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</si>
  <si>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</si>
  <si>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</si>
  <si>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</si>
  <si>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</si>
  <si>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</si>
  <si>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</si>
  <si>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</si>
  <si>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</si>
  <si>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</si>
  <si>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</si>
  <si>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</si>
  <si>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</si>
  <si>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</si>
  <si>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</si>
  <si>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</si>
  <si>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</si>
  <si>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</si>
  <si>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</si>
  <si>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</si>
  <si>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</si>
  <si>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</si>
  <si>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</si>
  <si>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</si>
  <si>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</si>
  <si>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</si>
  <si>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</si>
  <si>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</si>
  <si>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</si>
  <si>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</si>
  <si>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</si>
  <si>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</si>
  <si>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</si>
  <si>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</si>
  <si>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</si>
  <si>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</si>
  <si>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</si>
  <si>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</si>
  <si>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</si>
  <si>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</si>
  <si>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</si>
  <si>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</si>
  <si>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</si>
  <si>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</si>
  <si>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</si>
  <si>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</si>
  <si>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</si>
  <si>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</si>
  <si>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</si>
  <si>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</si>
  <si>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</si>
  <si>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</si>
  <si>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</si>
  <si>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</si>
  <si>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</si>
  <si>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</si>
  <si>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</si>
  <si>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</si>
  <si>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</si>
  <si>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</si>
  <si>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</si>
  <si>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</si>
  <si>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</si>
  <si>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</si>
  <si>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</si>
  <si>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</si>
  <si>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</si>
  <si>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</si>
  <si>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</si>
  <si>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</si>
  <si>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</si>
  <si>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</si>
  <si>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</si>
  <si>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</si>
  <si>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</si>
  <si>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</si>
  <si>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</si>
  <si>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</si>
  <si>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</si>
  <si>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</si>
  <si>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</si>
  <si>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</si>
  <si>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</si>
  <si>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</si>
  <si>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</si>
  <si>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</si>
  <si>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</si>
  <si>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</si>
  <si>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</si>
  <si>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</si>
  <si>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</si>
  <si>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</si>
  <si>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</si>
  <si>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</si>
  <si>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</si>
  <si>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</si>
  <si>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</si>
  <si>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</si>
  <si>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</si>
  <si>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</si>
  <si>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</si>
  <si>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</si>
  <si>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</si>
  <si>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</si>
  <si>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</si>
  <si>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</si>
  <si>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</si>
  <si>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</si>
  <si>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</si>
  <si>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</si>
  <si>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</si>
  <si>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</si>
  <si>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</si>
  <si>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</si>
  <si>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</si>
  <si>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</si>
  <si>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</si>
  <si>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</si>
  <si>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</si>
  <si>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</si>
  <si>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</si>
  <si>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</si>
  <si>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</si>
  <si>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</si>
  <si>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</si>
  <si>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</si>
  <si>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</si>
  <si>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</si>
  <si>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</si>
  <si>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</si>
  <si>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</si>
  <si>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</si>
  <si>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</si>
  <si>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</si>
  <si>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</si>
  <si>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</si>
  <si>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</si>
  <si>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</si>
  <si>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</si>
  <si>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</si>
  <si>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</si>
  <si>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</si>
  <si>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</si>
  <si>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</si>
  <si>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</si>
  <si>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</si>
  <si>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</si>
  <si>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</si>
  <si>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</si>
  <si>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</si>
  <si>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</si>
  <si>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</si>
  <si>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</si>
  <si>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</si>
  <si>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</si>
  <si>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</si>
  <si>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</si>
  <si>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</si>
  <si>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</si>
  <si>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</si>
  <si>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</si>
  <si>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</si>
  <si>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</si>
  <si>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</si>
  <si>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</si>
  <si>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</si>
  <si>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</si>
  <si>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</si>
  <si>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</si>
  <si>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</si>
  <si>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</si>
  <si>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</si>
  <si>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</si>
  <si>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</si>
  <si>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</si>
  <si>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</si>
  <si>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</si>
  <si>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</si>
  <si>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</si>
  <si>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</si>
  <si>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</si>
  <si>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</si>
  <si>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</si>
  <si>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</si>
  <si>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</si>
  <si>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</si>
  <si>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</si>
  <si>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</si>
  <si>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</si>
  <si>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</si>
  <si>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</si>
  <si>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</si>
  <si>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</si>
  <si>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</si>
  <si>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</si>
  <si>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</si>
  <si>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</si>
  <si>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</si>
  <si>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</si>
  <si>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</si>
  <si>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</si>
  <si>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</si>
  <si>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</si>
  <si>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</si>
  <si>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</si>
  <si>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</si>
  <si>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</si>
  <si>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</si>
  <si>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</si>
  <si>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</si>
  <si>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</si>
  <si>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</si>
  <si>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</si>
  <si>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</si>
  <si>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</si>
  <si>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</si>
  <si>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</si>
  <si>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</si>
  <si>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</si>
  <si>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</si>
  <si>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</si>
  <si>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</si>
  <si>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</si>
  <si>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</si>
  <si>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</si>
  <si>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</si>
  <si>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</si>
  <si>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</si>
  <si>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</si>
  <si>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</si>
  <si>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</si>
  <si>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</si>
  <si>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</si>
  <si>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</si>
  <si>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</si>
  <si>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</si>
  <si>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</si>
  <si>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</si>
  <si>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</si>
  <si>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</si>
  <si>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</si>
  <si>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</si>
  <si>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</si>
  <si>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</si>
  <si>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</si>
  <si>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</si>
  <si>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</si>
  <si>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</si>
  <si>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</si>
  <si>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</si>
  <si>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</si>
  <si>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</si>
  <si>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</si>
  <si>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</si>
  <si>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</si>
  <si>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</si>
  <si>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</si>
  <si>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</si>
  <si>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</si>
  <si>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</si>
  <si>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</si>
  <si>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</si>
  <si>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</si>
  <si>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</si>
  <si>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</si>
  <si>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</si>
  <si>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</si>
  <si>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</si>
  <si>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</si>
  <si>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</si>
  <si>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</si>
  <si>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</si>
  <si>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</si>
  <si>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</si>
  <si>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</si>
  <si>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</si>
  <si>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</si>
  <si>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</si>
  <si>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</si>
  <si>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</si>
  <si>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</si>
  <si>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</si>
  <si>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</si>
  <si>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</si>
  <si>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</si>
  <si>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</si>
  <si>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</si>
  <si>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</si>
  <si>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</si>
  <si>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</si>
  <si>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</si>
  <si>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</si>
  <si>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</si>
  <si>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</si>
  <si>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</si>
  <si>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</si>
  <si>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</si>
  <si>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</si>
  <si>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</si>
  <si>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</si>
  <si>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</si>
  <si>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</si>
  <si>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</si>
  <si>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</si>
  <si>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</si>
  <si>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</si>
  <si>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</si>
  <si>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</si>
  <si>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</si>
  <si>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</si>
  <si>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</si>
  <si>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</si>
  <si>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</si>
  <si>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</si>
  <si>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</si>
  <si>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</si>
  <si>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</si>
  <si>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</si>
  <si>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</si>
  <si>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</si>
  <si>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</si>
  <si>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</si>
  <si>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</si>
  <si>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</si>
  <si>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</si>
  <si>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</si>
  <si>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</si>
  <si>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</si>
  <si>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</si>
  <si>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</si>
  <si>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</si>
  <si>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</si>
  <si>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</si>
  <si>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</si>
  <si>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</si>
  <si>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</si>
  <si>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</si>
  <si>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</si>
  <si>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</si>
  <si>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</si>
  <si>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</si>
  <si>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</si>
  <si>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</si>
  <si>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</si>
  <si>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</si>
  <si>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</si>
  <si>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</si>
  <si>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</si>
  <si>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</si>
  <si>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</si>
  <si>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</si>
  <si>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</si>
  <si>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</si>
  <si>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</si>
  <si>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</si>
  <si>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</si>
  <si>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</si>
  <si>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</si>
  <si>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</si>
  <si>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</si>
  <si>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</si>
  <si>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</si>
  <si>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</si>
  <si>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</si>
  <si>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</si>
  <si>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</si>
  <si>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</si>
  <si>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</si>
  <si>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</si>
  <si>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</si>
  <si>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</si>
  <si>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</si>
  <si>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</si>
  <si>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</si>
  <si>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</si>
  <si>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</si>
  <si>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</si>
  <si>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</si>
  <si>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</si>
  <si>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</si>
  <si>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</si>
  <si>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</si>
  <si>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</si>
  <si>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</si>
  <si>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</si>
  <si>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</si>
  <si>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</si>
  <si>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</si>
  <si>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</si>
  <si>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</si>
  <si>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</si>
  <si>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</si>
  <si>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</si>
  <si>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</si>
  <si>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</si>
  <si>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</si>
  <si>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</si>
  <si>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</si>
  <si>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</si>
  <si>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</si>
  <si>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</si>
  <si>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</si>
  <si>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</si>
  <si>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</si>
  <si>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</si>
  <si>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</si>
  <si>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</si>
  <si>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</si>
  <si>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</si>
  <si>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</si>
  <si>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</si>
  <si>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</si>
  <si>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</si>
  <si>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</si>
  <si>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</si>
  <si>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</si>
  <si>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</si>
  <si>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</si>
  <si>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</si>
  <si>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</si>
  <si>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</si>
  <si>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</si>
  <si>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</si>
  <si>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</si>
  <si>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</si>
  <si>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</si>
  <si>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</si>
  <si>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</si>
  <si>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</si>
  <si>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</si>
  <si>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</si>
  <si>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</si>
  <si>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</si>
  <si>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</si>
  <si>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</si>
  <si>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</si>
  <si>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</si>
  <si>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</si>
  <si>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</si>
  <si>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</si>
  <si>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</si>
  <si>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</si>
  <si>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</si>
  <si>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</si>
  <si>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</si>
  <si>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</si>
  <si>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</si>
  <si>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</si>
  <si>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</si>
  <si>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</si>
  <si>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</si>
  <si>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</si>
  <si>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</si>
  <si>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</si>
  <si>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</si>
  <si>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</si>
  <si>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</si>
  <si>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</si>
  <si>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</si>
  <si>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</si>
  <si>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</si>
  <si>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</si>
  <si>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</si>
  <si>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</si>
  <si>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</si>
  <si>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</si>
  <si>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</si>
  <si>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</si>
  <si>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</si>
  <si>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</si>
  <si>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</si>
  <si>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</si>
  <si>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</si>
  <si>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</si>
  <si>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</si>
  <si>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</si>
  <si>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</si>
  <si>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</si>
  <si>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</si>
  <si>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</si>
  <si>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</si>
  <si>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</si>
  <si>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</si>
  <si>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</si>
  <si>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</si>
  <si>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</si>
  <si>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</si>
  <si>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</si>
  <si>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</si>
  <si>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</si>
  <si>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</si>
  <si>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</si>
  <si>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</si>
  <si>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</si>
  <si>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</si>
  <si>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</si>
  <si>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</si>
  <si>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</si>
  <si>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</si>
  <si>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</si>
  <si>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</si>
  <si>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</si>
  <si>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</si>
  <si>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</si>
  <si>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</si>
  <si>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</si>
  <si>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</si>
  <si>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</si>
  <si>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</si>
  <si>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</si>
  <si>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</si>
  <si>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</si>
  <si>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</si>
  <si>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</si>
  <si>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</si>
  <si>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</si>
  <si>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</si>
  <si>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</si>
  <si>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</si>
  <si>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</si>
  <si>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</si>
  <si>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</si>
  <si>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</si>
  <si>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</si>
  <si>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</si>
  <si>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</si>
  <si>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</si>
  <si>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</si>
  <si>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</si>
  <si>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</si>
  <si>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</si>
  <si>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</si>
  <si>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</si>
  <si>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</si>
  <si>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</si>
  <si>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</si>
  <si>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</si>
  <si>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</si>
  <si>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</si>
  <si>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</si>
  <si>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</si>
  <si>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</si>
  <si>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</si>
  <si>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</si>
  <si>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</si>
  <si>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</si>
  <si>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</si>
  <si>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</si>
  <si>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</si>
  <si>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</si>
  <si>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</si>
  <si>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</si>
  <si>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</si>
  <si>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</si>
  <si>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</si>
  <si>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</si>
  <si>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</si>
  <si>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</si>
  <si>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</si>
  <si>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</si>
  <si>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</si>
  <si>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</si>
  <si>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</si>
  <si>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</si>
  <si>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</si>
  <si>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</si>
  <si>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</si>
  <si>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</si>
  <si>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</si>
  <si>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</si>
  <si>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</si>
  <si>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</si>
  <si>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</si>
  <si>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</si>
  <si>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</si>
  <si>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</si>
  <si>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</si>
  <si>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</si>
  <si>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</si>
  <si>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</si>
  <si>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</si>
  <si>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</si>
  <si>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</si>
  <si>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</si>
  <si>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</si>
  <si>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</si>
  <si>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</si>
  <si>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</si>
  <si>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</si>
  <si>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</si>
  <si>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</si>
  <si>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</si>
  <si>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</si>
  <si>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</si>
  <si>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</si>
  <si>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</si>
  <si>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</si>
  <si>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</si>
  <si>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</si>
  <si>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</si>
  <si>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</si>
  <si>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</si>
  <si>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</si>
  <si>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</si>
  <si>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</si>
  <si>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</si>
  <si>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</si>
  <si>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</si>
  <si>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</si>
  <si>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</si>
  <si>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</si>
  <si>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</si>
  <si>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</si>
  <si>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</si>
  <si>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</si>
  <si>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</si>
  <si>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</si>
  <si>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</si>
  <si>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</si>
  <si>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</si>
  <si>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</si>
  <si>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</si>
  <si>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</si>
  <si>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</si>
  <si>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</si>
  <si>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</si>
  <si>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</si>
  <si>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</si>
  <si>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</si>
  <si>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</si>
  <si>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</si>
  <si>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</si>
  <si>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</si>
  <si>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</si>
  <si>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</si>
  <si>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</si>
  <si>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</si>
  <si>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</si>
  <si>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</si>
  <si>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</si>
  <si>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</si>
  <si>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</si>
  <si>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</si>
  <si>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</si>
  <si>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</si>
  <si>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</si>
  <si>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</si>
  <si>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</si>
  <si>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</si>
  <si>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</si>
  <si>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</si>
  <si>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</si>
  <si>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</si>
  <si>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</si>
  <si>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</si>
  <si>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</si>
  <si>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</si>
  <si>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</si>
  <si>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</si>
  <si>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</si>
  <si>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</si>
  <si>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</si>
  <si>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</si>
  <si>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</si>
  <si>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</si>
  <si>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</si>
  <si>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</si>
  <si>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</si>
  <si>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</si>
  <si>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</si>
  <si>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</si>
  <si>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</si>
  <si>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</si>
  <si>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</si>
  <si>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</si>
  <si>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</si>
  <si>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</si>
  <si>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</si>
  <si>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</si>
  <si>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</si>
  <si>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</si>
  <si>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</si>
  <si>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</si>
  <si>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</si>
  <si>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</si>
  <si>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</si>
  <si>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</si>
  <si>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</si>
  <si>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</si>
  <si>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</si>
  <si>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</si>
  <si>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</si>
  <si>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</si>
  <si>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</si>
  <si>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</si>
  <si>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</si>
  <si>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</si>
  <si>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</si>
  <si>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</si>
  <si>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</si>
  <si>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</si>
  <si>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</si>
  <si>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</si>
  <si>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</si>
  <si>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</si>
  <si>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</si>
  <si>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</si>
  <si>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</si>
  <si>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</si>
  <si>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</si>
  <si>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</si>
  <si>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</si>
  <si>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</si>
  <si>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</si>
  <si>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</si>
  <si>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</si>
  <si>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</si>
  <si>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</si>
  <si>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</si>
  <si>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</si>
  <si>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</si>
  <si>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</si>
  <si>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</si>
  <si>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</si>
  <si>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</si>
  <si>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</si>
  <si>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</si>
  <si>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</si>
  <si>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</si>
  <si>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</si>
  <si>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</si>
  <si>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</si>
  <si>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</si>
  <si>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</si>
  <si>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</si>
  <si>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</si>
  <si>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</si>
  <si>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</si>
  <si>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</si>
  <si>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</si>
  <si>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</si>
  <si>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</si>
  <si>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</si>
  <si>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</si>
  <si>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</si>
  <si>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</si>
  <si>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</si>
  <si>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</si>
  <si>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</si>
  <si>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</si>
  <si>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</si>
  <si>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</si>
  <si>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</si>
  <si>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</si>
  <si>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</si>
  <si>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</si>
  <si>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</si>
  <si>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</si>
  <si>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</si>
  <si>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</si>
  <si>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</si>
  <si>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</si>
  <si>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</si>
  <si>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</si>
  <si>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</si>
  <si>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</si>
  <si>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</si>
  <si>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</si>
  <si>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</si>
  <si>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</si>
  <si>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</si>
  <si>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</si>
  <si>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</si>
  <si>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</si>
  <si>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</si>
  <si>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</si>
  <si>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</si>
  <si>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</si>
  <si>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</si>
  <si>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</si>
  <si>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</si>
  <si>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</si>
  <si>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</si>
  <si>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</si>
  <si>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</si>
  <si>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</si>
  <si>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</si>
  <si>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</si>
  <si>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</si>
  <si>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</si>
  <si>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</si>
  <si>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</si>
  <si>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</si>
  <si>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</si>
  <si>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</si>
  <si>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</si>
  <si>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</si>
  <si>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</si>
  <si>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</si>
  <si>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</si>
  <si>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</si>
  <si>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</si>
  <si>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</si>
  <si>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</si>
  <si>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</si>
  <si>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</si>
  <si>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</si>
  <si>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</si>
  <si>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</si>
  <si>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</si>
  <si>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</si>
  <si>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</si>
  <si>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</si>
  <si>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</si>
  <si>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</si>
  <si>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</si>
  <si>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</si>
  <si>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</si>
  <si>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</si>
  <si>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</si>
  <si>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</si>
  <si>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</si>
  <si>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</si>
  <si>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</si>
  <si>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</si>
  <si>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</si>
  <si>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</si>
  <si>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</si>
  <si>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</si>
  <si>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</si>
  <si>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</si>
  <si>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</si>
  <si>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</si>
  <si>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</si>
  <si>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</si>
  <si>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</si>
  <si>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</si>
  <si>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</si>
  <si>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</si>
  <si>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</si>
  <si>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</si>
  <si>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</si>
  <si>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</si>
  <si>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</si>
  <si>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</si>
  <si>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</si>
  <si>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</si>
  <si>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</si>
  <si>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</si>
  <si>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</si>
  <si>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</si>
  <si>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</si>
  <si>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</si>
  <si>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</si>
  <si>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</si>
  <si>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</si>
  <si>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</si>
  <si>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</si>
  <si>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</si>
  <si>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</si>
  <si>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</si>
  <si>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</si>
  <si>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</si>
  <si>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</si>
  <si>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</si>
  <si>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</si>
  <si>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</si>
  <si>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</si>
  <si>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</si>
  <si>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</si>
  <si>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</si>
  <si>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</si>
  <si>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</si>
  <si>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</si>
  <si>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</si>
  <si>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</si>
  <si>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</si>
  <si>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</si>
  <si>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</si>
  <si>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</si>
  <si>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</si>
  <si>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</si>
  <si>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</si>
  <si>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</si>
  <si>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</si>
  <si>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</si>
  <si>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</si>
  <si>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</si>
  <si>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</si>
  <si>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</si>
  <si>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</si>
  <si>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</si>
  <si>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</si>
  <si>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</si>
  <si>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</si>
  <si>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</si>
  <si>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</si>
  <si>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</si>
  <si>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</si>
  <si>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</si>
  <si>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</si>
  <si>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</si>
  <si>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</si>
  <si>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</si>
  <si>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</si>
  <si>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</si>
  <si>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</si>
  <si>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</si>
  <si>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</si>
  <si>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</si>
  <si>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</si>
  <si>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</si>
  <si>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</si>
  <si>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</si>
  <si>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</si>
  <si>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</si>
  <si>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</si>
  <si>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</si>
  <si>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</si>
  <si>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</si>
  <si>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</si>
  <si>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</si>
  <si>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</si>
  <si>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</si>
  <si>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</si>
  <si>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</si>
  <si>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</si>
  <si>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</si>
  <si>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</si>
  <si>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</si>
  <si>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</si>
  <si>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</si>
  <si>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</si>
  <si>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</si>
  <si>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</si>
  <si>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</si>
  <si>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</si>
  <si>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</si>
  <si>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</si>
  <si>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</si>
  <si>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</si>
  <si>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</si>
  <si>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</si>
  <si>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</si>
  <si>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</si>
  <si>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</si>
  <si>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</si>
  <si>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</si>
  <si>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</si>
  <si>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</si>
  <si>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</si>
  <si>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</si>
  <si>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</si>
  <si>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</si>
  <si>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</si>
  <si>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</si>
  <si>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</si>
  <si>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</si>
  <si>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</si>
  <si>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</si>
  <si>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</si>
  <si>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</si>
  <si>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</si>
  <si>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</si>
  <si>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</si>
  <si>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</si>
  <si>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</si>
  <si>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</si>
  <si>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</si>
  <si>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</si>
  <si>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</si>
  <si>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</si>
  <si>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</si>
  <si>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</si>
  <si>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</si>
  <si>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</si>
  <si>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</si>
  <si>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</si>
  <si>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</si>
  <si>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</si>
  <si>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</si>
  <si>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</si>
  <si>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</si>
  <si>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</si>
  <si>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</si>
  <si>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</si>
  <si>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</si>
  <si>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</si>
  <si>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</si>
  <si>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</si>
  <si>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</si>
  <si>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</si>
  <si>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</si>
  <si>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</si>
  <si>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</si>
  <si>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</si>
  <si>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</si>
  <si>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</si>
  <si>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</si>
  <si>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</si>
  <si>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</si>
  <si>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</si>
  <si>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</si>
  <si>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</si>
  <si>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</si>
  <si>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</si>
  <si>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</si>
  <si>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</si>
  <si>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</si>
  <si>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</si>
  <si>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</si>
  <si>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</si>
  <si>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</si>
  <si>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</si>
  <si>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</si>
  <si>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</si>
  <si>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</si>
  <si>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</si>
  <si>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</si>
  <si>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</si>
  <si>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</si>
  <si>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</si>
  <si>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</si>
  <si>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</si>
  <si>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</si>
  <si>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</si>
  <si>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</si>
  <si>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</si>
  <si>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</si>
  <si>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</si>
  <si>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</si>
  <si>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</si>
  <si>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</si>
  <si>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</si>
  <si>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</si>
  <si>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</si>
  <si>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</si>
  <si>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</si>
  <si>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</si>
  <si>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</si>
  <si>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</si>
  <si>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</si>
  <si>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</si>
  <si>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</si>
  <si>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</si>
  <si>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</si>
  <si>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</si>
  <si>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</si>
  <si>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</si>
  <si>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</si>
  <si>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</si>
  <si>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</si>
  <si>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</si>
  <si>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</si>
  <si>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</si>
  <si>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</si>
  <si>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</si>
  <si>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</si>
  <si>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</si>
  <si>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</si>
  <si>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</si>
  <si>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</si>
  <si>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</si>
  <si>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</si>
  <si>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</si>
  <si>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</si>
  <si>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</si>
  <si>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</si>
  <si>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</si>
  <si>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</si>
  <si>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</si>
  <si>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</si>
  <si>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</si>
  <si>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</si>
  <si>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</si>
  <si>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</si>
  <si>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</si>
  <si>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</si>
  <si>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</si>
  <si>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</si>
  <si>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</si>
  <si>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</si>
  <si>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</si>
  <si>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</si>
  <si>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</si>
  <si>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</si>
  <si>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</si>
  <si>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</si>
  <si>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</si>
  <si>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</si>
  <si>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</si>
  <si>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</si>
  <si>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</si>
  <si>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</si>
  <si>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</si>
  <si>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</si>
  <si>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</si>
  <si>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</si>
  <si>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</si>
  <si>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</si>
  <si>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</si>
  <si>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</si>
  <si>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</si>
  <si>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</si>
  <si>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</si>
  <si>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</si>
  <si>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</si>
  <si>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</si>
  <si>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</si>
  <si>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</si>
  <si>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</si>
  <si>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</si>
  <si>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</si>
  <si>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</si>
  <si>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</si>
  <si>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</si>
  <si>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</si>
  <si>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</si>
  <si>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</si>
  <si>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</si>
  <si>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</si>
  <si>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</si>
  <si>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</si>
  <si>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</si>
  <si>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</si>
  <si>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</si>
  <si>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</si>
  <si>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</si>
  <si>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</si>
  <si>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</si>
  <si>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</si>
  <si>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</si>
  <si>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</si>
  <si>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</si>
  <si>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</si>
  <si>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</si>
  <si>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</si>
  <si>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</si>
  <si>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</si>
  <si>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</si>
  <si>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</si>
  <si>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</si>
  <si>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</si>
  <si>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</si>
  <si>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</si>
  <si>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</si>
  <si>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</si>
  <si>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</si>
  <si>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</si>
  <si>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</si>
  <si>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</si>
  <si>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</si>
  <si>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</si>
  <si>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</si>
  <si>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</si>
  <si>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</si>
  <si>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</si>
  <si>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</si>
  <si>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</si>
  <si>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</si>
  <si>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</si>
  <si>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</si>
  <si>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</si>
  <si>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</si>
  <si>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</si>
  <si>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</si>
  <si>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</si>
  <si>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</si>
  <si>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</si>
  <si>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</si>
  <si>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</si>
  <si>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</si>
  <si>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</si>
  <si>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</si>
  <si>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</si>
  <si>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</si>
  <si>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</si>
  <si>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</si>
  <si>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</si>
  <si>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</si>
  <si>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</si>
  <si>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</si>
  <si>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</si>
  <si>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</si>
  <si>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</si>
  <si>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</si>
  <si>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</si>
  <si>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</si>
  <si>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</si>
  <si>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</si>
  <si>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</si>
  <si>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</si>
  <si>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</si>
  <si>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</si>
  <si>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</si>
  <si>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</si>
  <si>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</si>
  <si>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</si>
  <si>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</si>
  <si>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</si>
  <si>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</si>
  <si>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</si>
  <si>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</si>
  <si>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</si>
  <si>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</si>
  <si>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</si>
  <si>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</si>
  <si>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</si>
  <si>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</si>
  <si>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</si>
  <si>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</si>
  <si>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</si>
  <si>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</si>
  <si>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</si>
  <si>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</si>
  <si>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</si>
  <si>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</si>
  <si>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</si>
  <si>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</si>
  <si>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</si>
  <si>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</si>
  <si>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</si>
  <si>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</si>
  <si>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</si>
  <si>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</si>
  <si>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</si>
  <si>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</si>
  <si>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</si>
  <si>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</si>
  <si>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</si>
  <si>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</si>
  <si>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</si>
  <si>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</si>
  <si>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</si>
  <si>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</si>
  <si>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</si>
  <si>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</si>
  <si>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</si>
  <si>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</si>
  <si>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</si>
  <si>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</si>
  <si>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</si>
  <si>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</si>
  <si>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</si>
  <si>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</si>
  <si>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</si>
  <si>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</si>
  <si>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</si>
  <si>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</si>
  <si>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</si>
  <si>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</si>
  <si>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</si>
  <si>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</si>
  <si>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</si>
  <si>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</si>
  <si>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</si>
  <si>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</si>
  <si>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</si>
  <si>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</si>
  <si>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</si>
  <si>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</si>
  <si>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</si>
  <si>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</si>
  <si>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</si>
  <si>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</si>
  <si>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</si>
  <si>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</si>
  <si>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</si>
  <si>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</si>
  <si>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</si>
  <si>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</si>
  <si>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</si>
  <si>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</si>
  <si>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</si>
  <si>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</si>
  <si>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</si>
  <si>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</si>
  <si>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</si>
  <si>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</si>
  <si>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</si>
  <si>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</si>
  <si>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</si>
  <si>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</si>
  <si>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</si>
  <si>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</si>
  <si>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</si>
  <si>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</si>
  <si>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</si>
  <si>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</si>
  <si>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</si>
  <si>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</si>
  <si>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</si>
  <si>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</si>
  <si>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</si>
  <si>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</si>
  <si>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</si>
  <si>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</si>
  <si>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</si>
  <si>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</si>
  <si>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</si>
  <si>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</si>
  <si>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</si>
  <si>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</si>
  <si>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</si>
  <si>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</si>
  <si>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</si>
  <si>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</si>
  <si>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</si>
  <si>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</si>
  <si>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</si>
  <si>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</si>
  <si>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</si>
  <si>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</si>
  <si>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</si>
  <si>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</si>
  <si>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</si>
  <si>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</si>
  <si>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</si>
  <si>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</si>
  <si>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</si>
  <si>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</si>
  <si>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</si>
  <si>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</si>
  <si>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</si>
  <si>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</si>
  <si>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</si>
  <si>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</si>
  <si>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</si>
  <si>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</si>
  <si>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</si>
  <si>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</si>
  <si>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</si>
  <si>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</si>
  <si>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</si>
  <si>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</si>
  <si>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</si>
  <si>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</si>
  <si>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</si>
  <si>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</si>
  <si>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</si>
  <si>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</si>
  <si>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</si>
  <si>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</si>
  <si>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</si>
  <si>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</si>
  <si>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</si>
  <si>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</si>
  <si>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</si>
  <si>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</si>
  <si>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</si>
  <si>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</si>
  <si>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</si>
  <si>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</si>
  <si>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</si>
  <si>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</si>
  <si>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</si>
  <si>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</si>
  <si>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</si>
  <si>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</si>
  <si>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</si>
  <si>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</si>
  <si>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</si>
  <si>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</si>
  <si>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</si>
  <si>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</si>
  <si>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</si>
  <si>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</si>
  <si>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</si>
  <si>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</si>
  <si>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</si>
  <si>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</si>
  <si>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</si>
  <si>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</si>
  <si>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</si>
  <si>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</si>
  <si>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</si>
  <si>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</si>
  <si>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</si>
  <si>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</si>
  <si>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</si>
  <si>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</si>
  <si>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</si>
  <si>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</si>
  <si>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</si>
  <si>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</si>
  <si>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</si>
  <si>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</si>
  <si>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</si>
  <si>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</si>
  <si>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</si>
  <si>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</si>
  <si>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</si>
  <si>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</si>
  <si>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</si>
  <si>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</si>
  <si>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</si>
  <si>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</si>
  <si>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</si>
  <si>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</si>
  <si>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</si>
  <si>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</si>
  <si>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</si>
  <si>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</si>
  <si>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</si>
  <si>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</si>
  <si>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</si>
  <si>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</si>
  <si>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</si>
  <si>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</si>
  <si>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</si>
  <si>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</si>
  <si>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</si>
  <si>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</si>
  <si>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</si>
  <si>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</si>
  <si>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</si>
  <si>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</si>
  <si>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</si>
  <si>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</si>
  <si>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</si>
  <si>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</si>
  <si>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</si>
  <si>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</si>
  <si>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</si>
  <si>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</si>
  <si>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</si>
  <si>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</si>
  <si>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</si>
  <si>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</si>
  <si>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</si>
  <si>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</si>
  <si>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</si>
  <si>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</si>
  <si>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</si>
  <si>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</si>
  <si>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</si>
  <si>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</si>
  <si>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</si>
  <si>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</si>
  <si>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</si>
  <si>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</si>
  <si>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</si>
  <si>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</si>
  <si>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</si>
  <si>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</si>
  <si>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</si>
  <si>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</si>
  <si>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</si>
  <si>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</si>
  <si>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</si>
  <si>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</si>
  <si>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</si>
  <si>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</si>
  <si>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</si>
  <si>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</si>
  <si>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</si>
  <si>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</si>
  <si>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</si>
  <si>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</si>
  <si>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</si>
  <si>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</si>
  <si>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</si>
  <si>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</si>
  <si>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</si>
  <si>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</si>
  <si>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</si>
  <si>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</si>
  <si>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</si>
  <si>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</si>
  <si>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</si>
  <si>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</si>
  <si>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</si>
  <si>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</si>
  <si>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</si>
  <si>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</si>
  <si>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</si>
  <si>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</si>
  <si>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</si>
  <si>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</si>
  <si>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</si>
  <si>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</si>
  <si>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</si>
  <si>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</si>
  <si>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</si>
  <si>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</si>
  <si>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</si>
  <si>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</si>
  <si>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</si>
  <si>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</si>
  <si>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</si>
  <si>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</si>
  <si>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</si>
  <si>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</si>
  <si>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</si>
  <si>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</si>
  <si>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</si>
  <si>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</si>
  <si>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</si>
  <si>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</si>
  <si>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</si>
  <si>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</si>
  <si>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</si>
  <si>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</si>
  <si>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</si>
  <si>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</si>
  <si>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</si>
  <si>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</si>
  <si>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</si>
  <si>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</si>
  <si>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</si>
  <si>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</si>
  <si>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</si>
  <si>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</si>
  <si>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</si>
  <si>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</si>
  <si>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</si>
  <si>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</si>
  <si>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</si>
  <si>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</si>
  <si>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</si>
  <si>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</si>
  <si>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</si>
  <si>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</si>
  <si>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</si>
  <si>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</si>
  <si>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</si>
  <si>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</si>
  <si>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</si>
  <si>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</si>
  <si>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</si>
  <si>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</si>
  <si>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</si>
  <si>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</si>
  <si>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</si>
  <si>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</si>
  <si>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</si>
  <si>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</si>
  <si>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</si>
  <si>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</si>
  <si>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</si>
  <si>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</si>
  <si>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</si>
  <si>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</si>
  <si>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</si>
  <si>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</si>
  <si>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</si>
  <si>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</si>
  <si>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</si>
  <si>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</si>
  <si>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</si>
  <si>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</si>
  <si>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</si>
  <si>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</si>
  <si>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</si>
  <si>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</si>
  <si>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</si>
  <si>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</si>
  <si>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</si>
  <si>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</si>
  <si>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</si>
  <si>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</si>
  <si>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</si>
  <si>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</si>
  <si>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</si>
  <si>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</si>
  <si>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</si>
  <si>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</si>
  <si>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</si>
  <si>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</si>
  <si>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</si>
  <si>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</si>
  <si>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</si>
  <si>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</si>
  <si>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</si>
  <si>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</si>
  <si>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</si>
  <si>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</si>
  <si>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</si>
  <si>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</si>
  <si>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</si>
  <si>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</si>
  <si>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</si>
  <si>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</si>
  <si>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</si>
  <si>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</si>
  <si>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</si>
  <si>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</si>
  <si>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</si>
  <si>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</si>
  <si>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</si>
  <si>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</si>
  <si>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</si>
  <si>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</si>
  <si>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</si>
  <si>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</si>
  <si>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</si>
  <si>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</si>
  <si>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</si>
  <si>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</si>
  <si>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</si>
  <si>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</si>
  <si>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</si>
  <si>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</si>
  <si>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</si>
  <si>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</si>
  <si>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</si>
  <si>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</si>
  <si>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</si>
  <si>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</si>
  <si>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</si>
  <si>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</si>
  <si>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</si>
  <si>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</si>
  <si>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</si>
  <si>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</si>
  <si>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</si>
  <si>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</si>
  <si>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</si>
  <si>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</si>
  <si>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</si>
  <si>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</si>
  <si>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</si>
  <si>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</si>
  <si>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</si>
  <si>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</si>
  <si>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</si>
  <si>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</si>
  <si>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</si>
  <si>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</si>
  <si>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</si>
  <si>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</si>
  <si>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</si>
  <si>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</si>
  <si>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</si>
  <si>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</si>
  <si>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</si>
  <si>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</si>
  <si>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</si>
  <si>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</si>
  <si>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</si>
  <si>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</si>
  <si>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</si>
  <si>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</si>
  <si>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</si>
  <si>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</si>
  <si>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</si>
  <si>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</si>
  <si>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</si>
  <si>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</si>
  <si>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</si>
  <si>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</si>
  <si>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</si>
  <si>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</si>
  <si>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</si>
  <si>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</si>
  <si>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</si>
  <si>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</si>
  <si>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</si>
  <si>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</si>
  <si>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</si>
  <si>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</si>
  <si>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</si>
  <si>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</si>
  <si>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</si>
  <si>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</si>
  <si>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</si>
  <si>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</si>
  <si>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</si>
  <si>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</si>
  <si>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</si>
  <si>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</si>
  <si>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</si>
  <si>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</si>
  <si>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</si>
  <si>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</si>
  <si>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</si>
  <si>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</si>
  <si>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</si>
  <si>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</si>
  <si>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</si>
  <si>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</si>
  <si>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</si>
  <si>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</si>
  <si>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</si>
  <si>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</si>
  <si>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</si>
  <si>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</si>
  <si>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</si>
  <si>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</si>
  <si>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</si>
  <si>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</si>
  <si>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</si>
  <si>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</si>
  <si>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</si>
  <si>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</si>
  <si>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</si>
  <si>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</si>
  <si>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</si>
  <si>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</si>
  <si>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</si>
  <si>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</si>
  <si>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</si>
  <si>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</si>
  <si>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</si>
  <si>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</si>
  <si>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</si>
  <si>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</si>
  <si>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</si>
  <si>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</si>
  <si>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</si>
  <si>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</si>
  <si>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</si>
  <si>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</si>
  <si>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</si>
  <si>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</si>
  <si>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</si>
  <si>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</si>
  <si>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</si>
  <si>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</si>
  <si>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</si>
  <si>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</si>
  <si>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</si>
  <si>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</si>
  <si>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</si>
  <si>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</si>
  <si>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</si>
  <si>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</si>
  <si>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</si>
  <si>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</si>
  <si>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</si>
  <si>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</si>
  <si>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</si>
  <si>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</si>
  <si>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</si>
  <si>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</si>
  <si>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</si>
  <si>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</si>
  <si>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</si>
  <si>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</si>
  <si>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</si>
  <si>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</si>
  <si>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</si>
  <si>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</si>
  <si>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</si>
  <si>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</si>
  <si>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</si>
  <si>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</si>
  <si>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</si>
  <si>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</si>
  <si>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</si>
  <si>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</si>
  <si>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</si>
  <si>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</si>
  <si>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</si>
  <si>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</si>
  <si>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</si>
  <si>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</si>
  <si>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</si>
  <si>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</si>
  <si>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</si>
  <si>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</si>
  <si>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</si>
  <si>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</si>
  <si>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</si>
  <si>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</si>
  <si>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</si>
  <si>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</si>
  <si>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</si>
  <si>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</si>
  <si>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</si>
  <si>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</si>
  <si>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</si>
  <si>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</si>
  <si>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</si>
  <si>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</si>
  <si>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</si>
  <si>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</si>
  <si>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</si>
  <si>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</si>
  <si>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</si>
  <si>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</si>
  <si>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</si>
  <si>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</si>
  <si>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</si>
  <si>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</si>
  <si>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</si>
  <si>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</si>
  <si>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</si>
  <si>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</si>
  <si>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</si>
  <si>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</si>
  <si>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</si>
  <si>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</si>
  <si>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</si>
  <si>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</si>
  <si>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</si>
  <si>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</si>
  <si>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</si>
  <si>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</si>
  <si>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</si>
  <si>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</si>
  <si>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</si>
  <si>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</si>
  <si>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</si>
  <si>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</si>
  <si>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</si>
  <si>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</si>
  <si>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</si>
  <si>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</si>
  <si>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</si>
  <si>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</si>
  <si>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</si>
  <si>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</si>
  <si>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</si>
  <si>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</si>
  <si>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</si>
  <si>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</si>
  <si>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</si>
  <si>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</si>
  <si>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</si>
  <si>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</si>
  <si>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</si>
  <si>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</si>
  <si>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</si>
  <si>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</si>
  <si>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</si>
  <si>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</si>
  <si>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</si>
  <si>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</si>
  <si>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</si>
  <si>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</si>
  <si>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</si>
  <si>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</si>
  <si>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</si>
  <si>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</si>
  <si>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</si>
  <si>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</si>
  <si>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</si>
  <si>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</si>
  <si>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</si>
  <si>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</si>
  <si>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</si>
  <si>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</si>
  <si>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</si>
  <si>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</si>
  <si>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</si>
  <si>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</si>
  <si>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</si>
  <si>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</si>
  <si>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</si>
  <si>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</si>
  <si>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</si>
  <si>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</si>
  <si>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</si>
  <si>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</si>
  <si>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</si>
  <si>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</si>
  <si>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</si>
  <si>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</si>
  <si>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</si>
  <si>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</si>
  <si>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</si>
  <si>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</si>
  <si>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</si>
  <si>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</si>
  <si>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</si>
  <si>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</si>
  <si>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</si>
  <si>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</si>
  <si>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</si>
  <si>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</si>
  <si>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</si>
  <si>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</si>
  <si>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</si>
  <si>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</si>
  <si>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</si>
  <si>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</si>
  <si>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</si>
  <si>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</si>
  <si>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</si>
  <si>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</si>
  <si>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</si>
  <si>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</si>
  <si>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</si>
  <si>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</si>
  <si>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</si>
  <si>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</si>
  <si>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</si>
  <si>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</si>
  <si>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</si>
  <si>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</si>
  <si>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</si>
  <si>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</si>
  <si>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</si>
  <si>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</si>
  <si>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</si>
  <si>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</si>
  <si>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</si>
  <si>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</si>
  <si>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</si>
  <si>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</si>
  <si>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</si>
  <si>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</si>
  <si>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</si>
  <si>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</si>
  <si>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</si>
  <si>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</si>
  <si>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</si>
  <si>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</si>
  <si>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</si>
  <si>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</si>
  <si>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</si>
  <si>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</si>
  <si>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</si>
  <si>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</si>
  <si>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</si>
  <si>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</si>
  <si>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</si>
  <si>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</si>
  <si>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</si>
  <si>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</si>
  <si>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</si>
  <si>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</si>
  <si>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</si>
  <si>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</si>
  <si>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</si>
  <si>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</si>
  <si>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</si>
  <si>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</si>
  <si>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</si>
  <si>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</si>
  <si>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</si>
  <si>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</si>
  <si>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</si>
  <si>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</si>
  <si>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</si>
  <si>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</si>
  <si>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</si>
  <si>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</si>
  <si>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</si>
  <si>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</si>
  <si>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</si>
  <si>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</si>
  <si>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</si>
  <si>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</si>
  <si>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</si>
  <si>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</si>
  <si>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</si>
  <si>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</si>
  <si>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</si>
  <si>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</si>
  <si>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</si>
  <si>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</si>
  <si>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</si>
  <si>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</si>
  <si>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</si>
  <si>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</si>
  <si>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</si>
  <si>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</si>
  <si>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</si>
  <si>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</si>
  <si>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</si>
  <si>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</si>
  <si>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</si>
  <si>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</si>
  <si>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</si>
  <si>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</si>
  <si>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</si>
  <si>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</si>
  <si>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</si>
  <si>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</si>
  <si>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</si>
  <si>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</si>
  <si>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</si>
  <si>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</si>
  <si>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</si>
  <si>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</si>
  <si>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</si>
  <si>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</si>
  <si>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</si>
  <si>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</si>
  <si>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</si>
  <si>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</si>
  <si>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</si>
  <si>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</si>
  <si>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</si>
  <si>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</si>
  <si>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</si>
  <si>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</si>
  <si>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</si>
  <si>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</si>
  <si>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</si>
  <si>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</si>
  <si>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</si>
  <si>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</si>
  <si>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</si>
  <si>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</si>
  <si>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</si>
  <si>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</si>
  <si>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</si>
  <si>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</si>
  <si>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</si>
  <si>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</si>
  <si>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</si>
  <si>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</si>
  <si>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</si>
  <si>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</si>
  <si>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</si>
  <si>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</si>
  <si>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</si>
  <si>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</si>
  <si>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</si>
  <si>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</si>
  <si>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</si>
  <si>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</si>
  <si>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</si>
  <si>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</si>
  <si>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</si>
  <si>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</si>
  <si>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</si>
  <si>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</si>
  <si>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</si>
  <si>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</si>
  <si>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</si>
  <si>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</si>
  <si>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</si>
  <si>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</si>
  <si>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</si>
  <si>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</si>
  <si>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</si>
  <si>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</si>
  <si>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</si>
  <si>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</si>
  <si>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</si>
  <si>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</si>
  <si>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</si>
  <si>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</si>
  <si>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</si>
  <si>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</si>
  <si>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</si>
  <si>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</si>
  <si>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</si>
  <si>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</si>
  <si>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</si>
  <si>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</si>
  <si>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</si>
  <si>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</si>
  <si>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</si>
  <si>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</si>
  <si>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</si>
  <si>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</si>
  <si>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</si>
  <si>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</si>
  <si>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</si>
  <si>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</si>
  <si>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</si>
  <si>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</si>
  <si>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</si>
  <si>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</si>
  <si>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</si>
  <si>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</si>
  <si>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</si>
  <si>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</si>
  <si>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</si>
  <si>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</si>
  <si>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</si>
  <si>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</si>
  <si>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</si>
  <si>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</si>
  <si>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</si>
  <si>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</si>
  <si>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</si>
  <si>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</si>
  <si>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</si>
  <si>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</si>
  <si>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</si>
  <si>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</si>
  <si>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</si>
  <si>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</si>
  <si>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</si>
  <si>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</si>
  <si>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</si>
  <si>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</si>
  <si>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</si>
  <si>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</si>
  <si>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</si>
  <si>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</si>
  <si>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</si>
  <si>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</si>
  <si>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</si>
  <si>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</si>
  <si>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</si>
  <si>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</si>
  <si>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</si>
  <si>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</si>
  <si>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</si>
  <si>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</si>
  <si>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</si>
  <si>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</si>
  <si>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</si>
  <si>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</si>
  <si>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</si>
  <si>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</si>
  <si>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</si>
  <si>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</si>
  <si>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</si>
  <si>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</si>
  <si>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</si>
  <si>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</si>
  <si>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</si>
  <si>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</si>
  <si>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</si>
  <si>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</si>
  <si>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</si>
  <si>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</si>
  <si>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</si>
  <si>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</si>
  <si>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</si>
  <si>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</si>
  <si>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</si>
  <si>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</si>
  <si>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</si>
  <si>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</si>
  <si>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</si>
  <si>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</si>
  <si>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</si>
  <si>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</si>
  <si>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</si>
  <si>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</si>
  <si>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</si>
  <si>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</si>
  <si>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</si>
  <si>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</si>
  <si>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</si>
  <si>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</si>
  <si>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</si>
  <si>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</si>
  <si>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</si>
  <si>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</si>
  <si>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</si>
  <si>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</si>
  <si>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</si>
  <si>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</si>
  <si>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</si>
  <si>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</si>
  <si>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</si>
  <si>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</si>
  <si>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</si>
  <si>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</si>
  <si>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</si>
  <si>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</si>
  <si>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</si>
  <si>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</si>
  <si>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</si>
  <si>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</si>
  <si>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</si>
  <si>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</si>
  <si>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</si>
  <si>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</si>
  <si>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</si>
  <si>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</si>
  <si>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</si>
  <si>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</si>
  <si>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</si>
  <si>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</si>
  <si>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</si>
  <si>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</si>
  <si>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</si>
  <si>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</si>
  <si>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</si>
  <si>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</si>
  <si>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</si>
  <si>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</si>
  <si>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</si>
  <si>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</si>
  <si>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</si>
  <si>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</si>
  <si>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</si>
  <si>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</si>
  <si>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</si>
  <si>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</si>
  <si>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</si>
  <si>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</si>
  <si>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</si>
  <si>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</si>
  <si>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</si>
  <si>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</si>
  <si>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</si>
  <si>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</si>
  <si>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</si>
  <si>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</si>
  <si>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</si>
  <si>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</si>
  <si>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</si>
  <si>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</si>
  <si>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</si>
  <si>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</si>
  <si>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</si>
  <si>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</si>
  <si>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</si>
  <si>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</si>
  <si>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</si>
  <si>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</si>
  <si>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</si>
  <si>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</si>
  <si>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</si>
  <si>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</si>
  <si>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</si>
  <si>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</si>
  <si>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</si>
  <si>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</si>
  <si>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</si>
  <si>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</si>
  <si>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</si>
  <si>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</si>
  <si>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</si>
  <si>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</si>
  <si>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</si>
  <si>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</si>
  <si>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</si>
  <si>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</si>
  <si>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</si>
  <si>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</si>
  <si>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</si>
  <si>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</si>
  <si>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</si>
  <si>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</si>
  <si>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</si>
  <si>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</si>
  <si>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</si>
  <si>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</si>
  <si>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</si>
  <si>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</si>
  <si>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</si>
  <si>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</si>
  <si>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</si>
  <si>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</si>
  <si>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</si>
  <si>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</si>
  <si>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</si>
  <si>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</si>
  <si>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</si>
  <si>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</si>
  <si>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</si>
  <si>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</si>
  <si>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</si>
  <si>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</si>
  <si>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</si>
  <si>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</si>
  <si>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</si>
  <si>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</si>
  <si>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</si>
  <si>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</si>
  <si>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</si>
  <si>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</si>
  <si>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</si>
  <si>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</si>
  <si>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</si>
  <si>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</si>
  <si>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</si>
  <si>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</si>
  <si>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</si>
  <si>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</si>
  <si>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</si>
  <si>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</si>
  <si>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</si>
  <si>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</si>
  <si>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</si>
  <si>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</si>
  <si>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</si>
  <si>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</si>
  <si>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</si>
  <si>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</si>
  <si>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</si>
  <si>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</si>
  <si>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</si>
  <si>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</si>
  <si>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</si>
  <si>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</si>
  <si>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</si>
  <si>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</si>
  <si>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</si>
  <si>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</si>
  <si>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</si>
  <si>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</si>
  <si>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</si>
  <si>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</si>
  <si>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</si>
  <si>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</si>
  <si>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</si>
  <si>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</si>
  <si>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</si>
  <si>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</si>
  <si>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</si>
  <si>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</si>
  <si>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</si>
  <si>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</si>
  <si>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</si>
  <si>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</si>
  <si>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</si>
  <si>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</si>
  <si>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</si>
  <si>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</si>
  <si>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</si>
  <si>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</si>
  <si>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</si>
  <si>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</si>
  <si>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</si>
  <si>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</si>
  <si>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</si>
  <si>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</si>
  <si>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</si>
  <si>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</si>
  <si>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</si>
  <si>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</si>
  <si>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</si>
  <si>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</si>
  <si>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</si>
  <si>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</si>
  <si>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</si>
  <si>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</si>
  <si>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</si>
  <si>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</si>
  <si>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</si>
  <si>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</si>
  <si>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</si>
  <si>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</si>
  <si>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</si>
  <si>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</si>
  <si>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</si>
  <si>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</si>
  <si>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</si>
  <si>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</si>
  <si>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</si>
  <si>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</si>
  <si>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</si>
  <si>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</si>
  <si>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</si>
  <si>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</si>
  <si>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</si>
  <si>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</si>
  <si>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</si>
  <si>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</si>
  <si>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</si>
  <si>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</si>
  <si>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</si>
  <si>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</si>
  <si>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</si>
  <si>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</si>
  <si>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</si>
  <si>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</si>
  <si>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</si>
  <si>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</si>
  <si>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</si>
  <si>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</si>
  <si>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</si>
  <si>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</si>
  <si>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</si>
  <si>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</si>
  <si>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</si>
  <si>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</si>
  <si>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</si>
  <si>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</si>
  <si>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</si>
  <si>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</si>
  <si>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</si>
  <si>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</si>
  <si>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</si>
  <si>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</si>
  <si>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</si>
  <si>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</si>
  <si>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</si>
  <si>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</si>
  <si>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</si>
  <si>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</si>
  <si>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</si>
  <si>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</si>
  <si>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</si>
  <si>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</si>
  <si>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</si>
  <si>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</si>
  <si>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</si>
  <si>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</si>
  <si>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</si>
  <si>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</si>
  <si>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</si>
  <si>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</si>
  <si>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</si>
  <si>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</si>
  <si>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</si>
  <si>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</si>
  <si>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</si>
  <si>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</si>
  <si>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</si>
  <si>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</si>
  <si>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</si>
  <si>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</si>
  <si>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</si>
  <si>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</si>
  <si>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</si>
  <si>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</si>
  <si>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</si>
  <si>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</si>
  <si>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</si>
  <si>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</si>
  <si>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</si>
  <si>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</si>
  <si>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</si>
  <si>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</si>
  <si>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</si>
  <si>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</si>
  <si>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</si>
  <si>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</si>
  <si>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</si>
  <si>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</si>
  <si>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</si>
  <si>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</si>
  <si>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</si>
  <si>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</si>
  <si>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</si>
  <si>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</si>
  <si>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</si>
  <si>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</si>
  <si>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</si>
  <si>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</si>
  <si>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</si>
  <si>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</si>
  <si>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</si>
  <si>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</si>
  <si>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</si>
  <si>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</si>
  <si>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</si>
  <si>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</si>
  <si>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</si>
  <si>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</si>
  <si>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</si>
  <si>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</si>
  <si>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</si>
  <si>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</si>
  <si>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</si>
  <si>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</si>
  <si>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</si>
  <si>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</si>
  <si>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</si>
  <si>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</si>
  <si>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</si>
  <si>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</si>
  <si>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</si>
  <si>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</si>
  <si>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</si>
  <si>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</si>
  <si>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</si>
  <si>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</si>
  <si>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</si>
  <si>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</si>
  <si>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</si>
  <si>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</si>
  <si>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</si>
  <si>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</si>
  <si>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</si>
  <si>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</si>
  <si>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</si>
  <si>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</si>
  <si>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</si>
  <si>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</si>
  <si>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</si>
  <si>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</si>
  <si>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</si>
  <si>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</si>
  <si>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</si>
  <si>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</si>
  <si>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</si>
  <si>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</si>
  <si>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</si>
  <si>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</si>
  <si>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</si>
  <si>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</si>
  <si>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</si>
  <si>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</si>
  <si>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</si>
  <si>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</si>
  <si>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</si>
  <si>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</si>
  <si>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</si>
  <si>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</si>
  <si>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</si>
  <si>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</si>
  <si>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</si>
  <si>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</si>
  <si>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</si>
  <si>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</si>
  <si>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</si>
  <si>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</si>
  <si>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</si>
  <si>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</si>
  <si>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</si>
  <si>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</si>
  <si>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</si>
  <si>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</si>
  <si>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</si>
  <si>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</si>
  <si>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</si>
  <si>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</si>
  <si>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</si>
  <si>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</si>
  <si>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</si>
  <si>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</si>
  <si>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</si>
  <si>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</si>
  <si>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</si>
  <si>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</si>
  <si>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</si>
  <si>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</si>
  <si>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</si>
  <si>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</si>
  <si>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</si>
  <si>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</si>
  <si>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</si>
  <si>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</si>
  <si>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</si>
  <si>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</si>
  <si>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</si>
  <si>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</si>
  <si>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</si>
  <si>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</si>
  <si>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</si>
  <si>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</si>
  <si>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</si>
  <si>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</si>
  <si>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</si>
  <si>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</si>
  <si>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</si>
  <si>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</si>
  <si>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</si>
  <si>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</si>
  <si>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</si>
  <si>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</si>
  <si>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</si>
  <si>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</si>
  <si>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</si>
  <si>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</si>
  <si>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</si>
  <si>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</si>
  <si>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</si>
  <si>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</si>
  <si>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</si>
  <si>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</si>
  <si>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</si>
  <si>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</si>
  <si>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</si>
  <si>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</si>
  <si>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</si>
  <si>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</si>
  <si>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</si>
  <si>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</si>
  <si>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</si>
  <si>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</si>
  <si>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</si>
  <si>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</si>
  <si>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</si>
  <si>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</si>
  <si>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</si>
  <si>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</si>
  <si>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</si>
  <si>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</si>
  <si>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</si>
  <si>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</si>
  <si>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</si>
  <si>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</si>
  <si>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</si>
  <si>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</si>
  <si>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</si>
  <si>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</si>
  <si>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</si>
  <si>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</si>
  <si>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</si>
  <si>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</si>
  <si>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</si>
  <si>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</si>
  <si>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</si>
  <si>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</si>
  <si>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</si>
  <si>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</si>
  <si>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</si>
  <si>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</si>
  <si>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</si>
  <si>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</si>
  <si>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</si>
  <si>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</si>
  <si>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</si>
  <si>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</si>
  <si>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</si>
  <si>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</si>
  <si>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</si>
  <si>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</si>
  <si>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</si>
  <si>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</si>
  <si>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</si>
  <si>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</si>
  <si>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</si>
  <si>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</si>
  <si>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</si>
  <si>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</si>
  <si>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</si>
  <si>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</si>
  <si>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</si>
  <si>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</si>
  <si>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</si>
  <si>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</si>
  <si>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</si>
  <si>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</si>
  <si>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</si>
  <si>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</si>
  <si>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</si>
  <si>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</si>
  <si>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</si>
  <si>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</si>
  <si>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</si>
  <si>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</si>
  <si>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</si>
  <si>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</si>
  <si>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</si>
  <si>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</si>
  <si>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</si>
  <si>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</si>
  <si>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</si>
  <si>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</si>
  <si>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</si>
  <si>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</si>
  <si>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</si>
  <si>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</si>
  <si>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</si>
  <si>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</si>
  <si>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</si>
  <si>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</si>
  <si>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</si>
  <si>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</si>
  <si>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</si>
  <si>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</si>
  <si>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</si>
  <si>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</si>
  <si>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</si>
  <si>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</si>
  <si>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</si>
  <si>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</si>
  <si>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</si>
  <si>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</si>
  <si>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</si>
  <si>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</si>
  <si>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</si>
  <si>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</si>
  <si>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</si>
  <si>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</si>
  <si>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</si>
  <si>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</si>
  <si>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</si>
  <si>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</si>
  <si>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</si>
  <si>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</si>
  <si>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</si>
  <si>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</si>
  <si>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</si>
  <si>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</si>
  <si>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</si>
  <si>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</si>
  <si>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</si>
  <si>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</si>
  <si>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</si>
  <si>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</si>
  <si>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</si>
  <si>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</si>
  <si>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</si>
  <si>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</si>
  <si>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</si>
  <si>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</si>
  <si>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</si>
  <si>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</si>
  <si>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</si>
  <si>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</si>
  <si>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</si>
  <si>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</si>
  <si>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</si>
  <si>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</si>
  <si>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</si>
  <si>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</si>
  <si>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</si>
  <si>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</si>
  <si>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</si>
  <si>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</si>
  <si>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</si>
  <si>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</si>
  <si>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</si>
  <si>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</si>
  <si>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</si>
  <si>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</si>
  <si>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</si>
  <si>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</si>
  <si>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</si>
  <si>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</si>
  <si>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</si>
  <si>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</si>
  <si>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</si>
  <si>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</si>
  <si>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</si>
  <si>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</si>
  <si>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</si>
  <si>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</si>
  <si>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</si>
  <si>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</si>
  <si>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</si>
  <si>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</si>
  <si>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</si>
  <si>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</si>
  <si>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</si>
  <si>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</si>
  <si>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</si>
  <si>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</si>
  <si>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</si>
  <si>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</si>
  <si>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</si>
  <si>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</si>
  <si>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</si>
  <si>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</si>
  <si>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</si>
  <si>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</si>
  <si>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</si>
  <si>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</si>
  <si>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</si>
  <si>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</si>
  <si>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</si>
  <si>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</si>
  <si>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</si>
  <si>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</si>
  <si>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</si>
  <si>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</si>
  <si>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</si>
  <si>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</si>
  <si>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</si>
  <si>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</si>
  <si>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</si>
  <si>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</si>
  <si>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</si>
  <si>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</si>
  <si>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</si>
  <si>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</si>
  <si>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</si>
  <si>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</si>
  <si>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</si>
  <si>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</si>
  <si>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</si>
  <si>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</si>
  <si>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</si>
  <si>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</si>
  <si>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</si>
  <si>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</si>
  <si>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</si>
  <si>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</si>
  <si>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</si>
  <si>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</si>
  <si>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</si>
  <si>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</si>
  <si>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</si>
  <si>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</si>
  <si>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</si>
  <si>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</si>
  <si>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</si>
  <si>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</si>
  <si>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</si>
  <si>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</si>
  <si>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</si>
  <si>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</si>
  <si>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</si>
  <si>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</si>
  <si>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</si>
  <si>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</si>
  <si>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</si>
  <si>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</si>
  <si>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</si>
  <si>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</si>
  <si>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</si>
  <si>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</si>
  <si>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</si>
  <si>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</si>
  <si>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</si>
  <si>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</si>
  <si>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</si>
  <si>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</si>
  <si>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</si>
  <si>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</si>
  <si>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</si>
  <si>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</si>
  <si>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</si>
  <si>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</si>
  <si>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</si>
  <si>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</si>
  <si>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</si>
  <si>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</si>
  <si>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</si>
  <si>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</si>
  <si>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</si>
  <si>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</si>
  <si>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</si>
  <si>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</si>
  <si>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</si>
  <si>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</si>
  <si>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</si>
  <si>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</si>
  <si>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</si>
  <si>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</si>
  <si>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</si>
  <si>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</si>
  <si>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</si>
  <si>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</si>
  <si>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</si>
  <si>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</si>
  <si>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</si>
  <si>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</si>
  <si>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</si>
  <si>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</si>
  <si>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</si>
  <si>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</si>
  <si>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</si>
  <si>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</si>
  <si>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</si>
  <si>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</si>
  <si>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</si>
  <si>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</si>
  <si>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</si>
  <si>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</si>
  <si>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</si>
  <si>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</si>
  <si>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</si>
  <si>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</si>
  <si>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</si>
  <si>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</si>
  <si>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</si>
  <si>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</si>
  <si>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</si>
  <si>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</si>
  <si>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</si>
  <si>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</si>
  <si>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</si>
  <si>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</si>
  <si>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</si>
  <si>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</si>
  <si>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</si>
  <si>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</si>
  <si>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</si>
  <si>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</si>
  <si>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</si>
  <si>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</si>
  <si>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</si>
  <si>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</si>
  <si>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</si>
  <si>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</si>
  <si>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</si>
  <si>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</si>
  <si>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</si>
  <si>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</si>
  <si>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</si>
  <si>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</si>
  <si>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</si>
  <si>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</si>
  <si>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</si>
  <si>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</si>
  <si>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</si>
  <si>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</si>
  <si>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</si>
  <si>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</si>
  <si>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</si>
  <si>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</si>
  <si>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</si>
  <si>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</si>
  <si>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</si>
  <si>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</si>
  <si>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</si>
  <si>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</si>
  <si>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</si>
  <si>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</si>
  <si>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</si>
  <si>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</si>
  <si>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</si>
  <si>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</si>
  <si>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</si>
  <si>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</si>
  <si>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</si>
  <si>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</si>
  <si>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</si>
  <si>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</si>
  <si>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</si>
  <si>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</si>
  <si>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</si>
  <si>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</si>
  <si>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</si>
  <si>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</si>
  <si>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</si>
  <si>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</si>
  <si>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</si>
  <si>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</si>
  <si>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</si>
  <si>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</si>
  <si>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</si>
  <si>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</si>
  <si>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</si>
  <si>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</si>
  <si>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</si>
  <si>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</si>
  <si>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</si>
  <si>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</si>
  <si>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</si>
  <si>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</si>
  <si>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</si>
  <si>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</si>
  <si>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</si>
  <si>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</si>
  <si>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</si>
  <si>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</si>
  <si>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</si>
  <si>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</si>
  <si>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</si>
  <si>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</si>
  <si>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</si>
  <si>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</si>
  <si>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</si>
  <si>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</si>
  <si>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</si>
  <si>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</si>
  <si>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</si>
  <si>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</si>
  <si>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</si>
  <si>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</si>
  <si>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</si>
  <si>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</si>
  <si>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</si>
  <si>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</si>
  <si>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</si>
  <si>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</si>
  <si>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</si>
  <si>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</si>
  <si>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</si>
  <si>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</si>
  <si>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</si>
  <si>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</si>
  <si>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</si>
  <si>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</si>
  <si>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</si>
  <si>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</si>
  <si>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</si>
  <si>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</si>
  <si>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</si>
  <si>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</si>
  <si>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</si>
  <si>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</si>
  <si>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</si>
  <si>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</si>
  <si>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</si>
  <si>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</si>
  <si>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</si>
  <si>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</si>
  <si>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</si>
  <si>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</si>
  <si>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</si>
  <si>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</si>
  <si>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</si>
  <si>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</si>
  <si>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</si>
  <si>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</si>
  <si>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</si>
  <si>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</si>
  <si>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</si>
  <si>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</si>
  <si>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</si>
  <si>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</si>
  <si>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</si>
  <si>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</si>
  <si>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</si>
  <si>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</si>
  <si>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</si>
  <si>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</si>
  <si>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</si>
  <si>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</si>
  <si>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</si>
  <si>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</si>
  <si>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</si>
  <si>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</si>
  <si>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</si>
  <si>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</si>
  <si>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</si>
  <si>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</si>
  <si>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</si>
  <si>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</si>
  <si>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</si>
  <si>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</si>
  <si>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</si>
  <si>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</si>
  <si>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</si>
  <si>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</si>
  <si>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</si>
  <si>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</si>
  <si>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</si>
  <si>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</si>
  <si>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</si>
  <si>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</si>
  <si>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</si>
  <si>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</si>
  <si>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</si>
  <si>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</si>
  <si>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</si>
  <si>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</si>
  <si>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</si>
  <si>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</si>
  <si>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</si>
  <si>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</si>
  <si>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</si>
  <si>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</si>
  <si>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</si>
  <si>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</si>
  <si>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</si>
  <si>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</si>
  <si>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</si>
  <si>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</si>
  <si>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</si>
  <si>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</si>
  <si>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</si>
  <si>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</si>
  <si>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</si>
  <si>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</si>
  <si>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</si>
  <si>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</si>
  <si>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</si>
  <si>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</si>
  <si>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</si>
  <si>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</si>
  <si>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</si>
  <si>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</si>
  <si>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</si>
  <si>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</si>
  <si>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</si>
  <si>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</si>
  <si>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</si>
  <si>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</si>
  <si>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</si>
  <si>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</si>
  <si>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</si>
  <si>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</si>
  <si>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</si>
  <si>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</si>
  <si>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</si>
  <si>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</si>
  <si>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</si>
  <si>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</si>
  <si>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</si>
  <si>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</si>
  <si>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</si>
  <si>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</si>
  <si>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</si>
  <si>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</si>
  <si>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</si>
  <si>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</si>
  <si>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</si>
  <si>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</si>
  <si>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</si>
  <si>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</si>
  <si>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</si>
  <si>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</si>
  <si>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</si>
  <si>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</si>
  <si>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</si>
  <si>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</si>
  <si>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</si>
  <si>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</si>
  <si>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</si>
  <si>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</si>
  <si>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</si>
  <si>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</si>
  <si>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</si>
  <si>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</si>
  <si>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</si>
  <si>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</si>
  <si>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</si>
  <si>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</si>
  <si>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</si>
  <si>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</si>
  <si>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</si>
  <si>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</si>
  <si>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</si>
  <si>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</si>
  <si>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</si>
  <si>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</si>
  <si>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</si>
  <si>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</si>
  <si>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</si>
  <si>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</si>
  <si>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</si>
  <si>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</si>
  <si>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</si>
  <si>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</si>
  <si>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</si>
  <si>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</si>
  <si>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</si>
  <si>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</si>
  <si>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</si>
  <si>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</si>
  <si>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</si>
  <si>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</si>
  <si>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</si>
  <si>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</si>
  <si>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</si>
  <si>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</si>
  <si>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</si>
  <si>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</si>
  <si>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</si>
  <si>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</si>
  <si>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</si>
  <si>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</si>
  <si>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</si>
  <si>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</si>
  <si>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</si>
  <si>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</si>
  <si>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</si>
  <si>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</si>
  <si>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</si>
  <si>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</si>
  <si>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</si>
  <si>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</si>
  <si>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</si>
  <si>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</si>
  <si>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</si>
  <si>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</si>
  <si>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</si>
  <si>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</si>
  <si>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</si>
  <si>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</si>
  <si>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</si>
  <si>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</si>
  <si>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</si>
  <si>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</si>
  <si>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</si>
  <si>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</si>
  <si>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</si>
  <si>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</si>
  <si>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</si>
  <si>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</si>
  <si>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</si>
  <si>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</si>
  <si>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</si>
  <si>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</si>
  <si>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</si>
  <si>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</si>
  <si>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</si>
  <si>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</si>
  <si>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</si>
  <si>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</si>
  <si>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</si>
  <si>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</si>
  <si>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</si>
  <si>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</si>
  <si>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</si>
  <si>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</si>
  <si>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</si>
  <si>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</si>
  <si>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</si>
  <si>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</si>
  <si>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</si>
  <si>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</si>
  <si>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</si>
  <si>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</si>
  <si>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</si>
  <si>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</si>
  <si>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</si>
  <si>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</si>
  <si>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</si>
  <si>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</si>
  <si>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</si>
  <si>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</si>
  <si>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</si>
  <si>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</si>
  <si>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</si>
  <si>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</si>
  <si>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</si>
  <si>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</si>
  <si>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</si>
  <si>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</si>
  <si>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</si>
  <si>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</si>
  <si>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</si>
  <si>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</si>
  <si>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</si>
  <si>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</si>
  <si>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</si>
  <si>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</si>
  <si>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</si>
  <si>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</si>
  <si>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</si>
  <si>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</si>
  <si>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</si>
  <si>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</si>
  <si>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</si>
  <si>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</si>
  <si>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</si>
  <si>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</si>
  <si>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</si>
  <si>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</si>
  <si>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</si>
  <si>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</si>
  <si>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</si>
  <si>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</si>
  <si>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</si>
  <si>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</si>
  <si>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</si>
  <si>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</si>
  <si>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</si>
  <si>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</si>
  <si>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</si>
  <si>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</si>
  <si>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</si>
  <si>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</si>
  <si>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</si>
  <si>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</si>
  <si>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</si>
  <si>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</si>
  <si>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</si>
  <si>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</si>
  <si>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</si>
  <si>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</si>
  <si>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</si>
  <si>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</si>
  <si>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</si>
  <si>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</si>
  <si>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</si>
  <si>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</si>
  <si>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</si>
  <si>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</si>
  <si>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</si>
  <si>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</si>
  <si>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</si>
  <si>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</si>
  <si>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</si>
  <si>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</si>
  <si>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</si>
  <si>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</si>
  <si>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</si>
  <si>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</si>
  <si>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</si>
  <si>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</si>
  <si>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</si>
  <si>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</si>
  <si>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</si>
  <si>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</si>
  <si>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</si>
  <si>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</si>
  <si>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</si>
  <si>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</si>
  <si>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</si>
  <si>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</si>
  <si>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</si>
  <si>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</si>
  <si>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</si>
  <si>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</si>
  <si>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</si>
  <si>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</si>
  <si>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</si>
  <si>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</si>
  <si>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</si>
  <si>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</si>
  <si>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</si>
  <si>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</si>
  <si>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</si>
  <si>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</si>
  <si>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</si>
  <si>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</si>
  <si>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</si>
  <si>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</si>
  <si>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</si>
  <si>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</si>
  <si>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</si>
  <si>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</si>
  <si>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</si>
  <si>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</si>
  <si>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</si>
  <si>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</si>
  <si>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</si>
  <si>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</si>
  <si>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</si>
  <si>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</si>
  <si>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</si>
  <si>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</si>
  <si>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</si>
  <si>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</si>
  <si>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</si>
  <si>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</si>
  <si>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</si>
  <si>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</si>
  <si>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</si>
  <si>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</si>
  <si>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</si>
  <si>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</si>
  <si>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</si>
  <si>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</si>
  <si>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</si>
  <si>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</si>
  <si>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</si>
  <si>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</si>
  <si>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</si>
  <si>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</si>
  <si>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</si>
  <si>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</si>
  <si>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</si>
  <si>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</si>
  <si>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</si>
  <si>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</si>
  <si>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</si>
  <si>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</si>
  <si>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</si>
  <si>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</si>
  <si>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</si>
  <si>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</si>
  <si>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</si>
  <si>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</si>
  <si>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</si>
  <si>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</si>
  <si>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</si>
  <si>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</si>
  <si>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</si>
  <si>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</si>
  <si>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</si>
  <si>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</si>
  <si>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</si>
  <si>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</si>
  <si>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</si>
  <si>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</si>
  <si>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</si>
  <si>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</si>
  <si>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</si>
  <si>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</si>
  <si>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</si>
  <si>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</si>
  <si>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</si>
  <si>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</si>
  <si>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</si>
  <si>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</si>
  <si>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</si>
  <si>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</si>
  <si>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</si>
  <si>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</si>
  <si>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</si>
  <si>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</si>
  <si>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</si>
  <si>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</si>
  <si>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</si>
  <si>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</si>
  <si>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</si>
  <si>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</si>
  <si>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</si>
  <si>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</si>
  <si>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</si>
  <si>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</si>
  <si>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</si>
  <si>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</si>
  <si>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</si>
  <si>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</si>
  <si>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</si>
  <si>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</si>
  <si>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</si>
  <si>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</si>
  <si>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</si>
  <si>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</si>
  <si>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</si>
  <si>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</si>
  <si>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</si>
  <si>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</si>
  <si>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</si>
  <si>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</si>
  <si>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</si>
  <si>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</si>
  <si>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</si>
  <si>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</si>
  <si>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</si>
  <si>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</si>
  <si>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</si>
  <si>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</si>
  <si>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</si>
  <si>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</si>
  <si>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</si>
  <si>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</si>
  <si>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</si>
  <si>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</si>
  <si>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</si>
  <si>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</si>
  <si>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</si>
  <si>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</si>
  <si>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</si>
  <si>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</si>
  <si>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</si>
  <si>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</si>
  <si>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</si>
  <si>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</si>
  <si>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</si>
  <si>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</si>
  <si>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</si>
  <si>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</si>
  <si>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</si>
  <si>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</si>
  <si>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</si>
  <si>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</si>
  <si>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</si>
  <si>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</si>
  <si>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</si>
  <si>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</si>
  <si>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</si>
  <si>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</si>
  <si>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</si>
  <si>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</si>
  <si>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</si>
  <si>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</si>
  <si>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</si>
  <si>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</si>
  <si>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</si>
  <si>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</si>
  <si>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</si>
  <si>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</si>
  <si>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</si>
  <si>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</si>
  <si>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</si>
  <si>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</si>
  <si>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</si>
  <si>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</si>
  <si>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</si>
  <si>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</si>
  <si>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</si>
  <si>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</si>
  <si>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</si>
  <si>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</si>
  <si>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</si>
  <si>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</si>
  <si>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</si>
  <si>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</si>
  <si>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</si>
  <si>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</si>
  <si>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</si>
  <si>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</si>
  <si>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</si>
  <si>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</si>
  <si>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</si>
  <si>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</si>
  <si>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</si>
  <si>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</si>
  <si>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</si>
  <si>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</si>
  <si>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</si>
  <si>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</si>
  <si>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</si>
  <si>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</si>
  <si>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</si>
  <si>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</si>
  <si>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</si>
  <si>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</si>
  <si>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</si>
  <si>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</si>
  <si>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</si>
  <si>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</si>
  <si>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</si>
  <si>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</si>
  <si>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</si>
  <si>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</si>
  <si>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</si>
  <si>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</si>
  <si>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</si>
  <si>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</si>
  <si>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</si>
  <si>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</si>
  <si>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</si>
  <si>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</si>
  <si>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</si>
  <si>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</si>
  <si>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</si>
  <si>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</si>
  <si>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</si>
  <si>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</si>
  <si>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</si>
  <si>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</si>
  <si>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</si>
  <si>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</si>
  <si>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</si>
  <si>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</si>
  <si>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</si>
  <si>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</si>
  <si>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</si>
  <si>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</si>
  <si>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</si>
  <si>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</si>
  <si>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</si>
  <si>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</si>
  <si>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</si>
  <si>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</si>
  <si>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</si>
  <si>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</si>
  <si>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</si>
  <si>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</si>
  <si>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</si>
  <si>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</si>
  <si>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</si>
  <si>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</si>
  <si>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</si>
  <si>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</si>
  <si>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</si>
  <si>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</si>
  <si>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</si>
  <si>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</si>
  <si>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</si>
  <si>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</si>
  <si>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</si>
  <si>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</si>
  <si>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</si>
  <si>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</si>
  <si>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</si>
  <si>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</si>
  <si>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</si>
  <si>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</si>
  <si>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</si>
  <si>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</si>
  <si>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</si>
  <si>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</si>
  <si>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</si>
  <si>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</si>
  <si>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</si>
  <si>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</si>
  <si>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</si>
  <si>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</si>
  <si>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</si>
  <si>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</si>
  <si>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</si>
  <si>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</si>
  <si>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</si>
  <si>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</si>
  <si>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</si>
  <si>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</si>
  <si>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</si>
  <si>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</si>
  <si>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</si>
  <si>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</si>
  <si>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</si>
  <si>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</si>
  <si>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</si>
  <si>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</si>
  <si>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</si>
  <si>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</si>
  <si>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</si>
  <si>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</si>
  <si>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</si>
  <si>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</si>
  <si>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</si>
  <si>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</si>
  <si>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</si>
  <si>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</si>
  <si>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</si>
  <si>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</si>
  <si>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</si>
  <si>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</si>
  <si>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</si>
  <si>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</si>
  <si>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</si>
  <si>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</si>
  <si>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</si>
  <si>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</si>
  <si>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</si>
  <si>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</si>
  <si>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</si>
  <si>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</si>
  <si>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</si>
  <si>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</si>
  <si>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</si>
  <si>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</si>
  <si>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</si>
  <si>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</si>
  <si>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</si>
  <si>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</si>
  <si>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</si>
  <si>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</si>
  <si>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</si>
  <si>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</si>
  <si>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</si>
  <si>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</si>
  <si>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</si>
  <si>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</si>
  <si>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</si>
  <si>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</si>
  <si>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</si>
  <si>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</si>
  <si>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</si>
  <si>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</si>
  <si>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</si>
  <si>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</si>
  <si>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</si>
  <si>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</si>
  <si>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</si>
  <si>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</si>
  <si>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</si>
  <si>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</si>
  <si>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</si>
  <si>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</si>
  <si>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</si>
  <si>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</si>
  <si>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</si>
  <si>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</si>
  <si>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</si>
  <si>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</si>
  <si>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</si>
  <si>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</si>
  <si>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</si>
  <si>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</si>
  <si>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</si>
  <si>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</si>
  <si>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</si>
  <si>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</si>
  <si>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</si>
  <si>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</si>
  <si>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</si>
  <si>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</si>
  <si>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</si>
  <si>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</si>
  <si>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</si>
  <si>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</si>
  <si>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</si>
  <si>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</si>
  <si>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</si>
  <si>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</si>
  <si>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</si>
  <si>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</si>
  <si>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</si>
  <si>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</si>
  <si>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</si>
  <si>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</si>
  <si>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</si>
  <si>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</si>
  <si>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</si>
  <si>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</si>
  <si>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</si>
  <si>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</si>
  <si>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</si>
  <si>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</si>
  <si>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</si>
  <si>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</si>
  <si>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</si>
  <si>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</si>
  <si>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</si>
  <si>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</si>
  <si>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</si>
  <si>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</si>
  <si>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</si>
  <si>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</si>
  <si>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</si>
  <si>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</si>
  <si>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</si>
  <si>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</si>
  <si>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</si>
  <si>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</si>
  <si>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</si>
  <si>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</si>
  <si>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</si>
  <si>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</si>
  <si>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</si>
  <si>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</si>
  <si>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</si>
  <si>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</si>
  <si>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</si>
  <si>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</si>
  <si>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</si>
  <si>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</si>
  <si>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</si>
  <si>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</si>
  <si>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</si>
  <si>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</si>
  <si>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</si>
  <si>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</si>
  <si>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</si>
  <si>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</si>
  <si>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</si>
  <si>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</si>
  <si>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</si>
  <si>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</si>
  <si>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</si>
  <si>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</si>
  <si>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</si>
  <si>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</si>
  <si>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</si>
  <si>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</si>
  <si>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</si>
  <si>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</si>
  <si>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</si>
  <si>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</si>
  <si>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</si>
  <si>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</si>
  <si>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</si>
  <si>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</si>
  <si>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</si>
  <si>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</si>
  <si>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</si>
  <si>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</si>
  <si>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</si>
  <si>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</si>
  <si>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</si>
  <si>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</si>
  <si>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</si>
  <si>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</si>
  <si>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</si>
  <si>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</si>
  <si>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</si>
  <si>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</si>
  <si>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</si>
  <si>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</si>
  <si>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</si>
  <si>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</si>
  <si>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</si>
  <si>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</si>
  <si>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</si>
  <si>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</si>
  <si>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</si>
  <si>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</si>
  <si>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</si>
  <si>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</si>
  <si>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</si>
  <si>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</si>
  <si>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</si>
  <si>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</si>
  <si>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</si>
  <si>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</si>
  <si>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</si>
  <si>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</si>
  <si>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</si>
  <si>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</si>
  <si>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</si>
  <si>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</si>
  <si>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</si>
  <si>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</si>
  <si>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</si>
  <si>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</si>
  <si>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</si>
  <si>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</si>
  <si>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</si>
  <si>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</si>
  <si>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</si>
  <si>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</si>
  <si>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</si>
  <si>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</si>
  <si>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</si>
  <si>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</si>
  <si>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</si>
  <si>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</si>
  <si>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</si>
  <si>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</si>
  <si>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</si>
  <si>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</si>
  <si>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</si>
  <si>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</si>
  <si>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</si>
  <si>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</si>
  <si>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</si>
  <si>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</si>
  <si>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</si>
  <si>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</si>
  <si>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</si>
  <si>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</si>
  <si>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</si>
  <si>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</si>
  <si>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</si>
  <si>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</si>
  <si>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</si>
  <si>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</si>
  <si>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</si>
  <si>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</si>
  <si>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</si>
  <si>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</si>
  <si>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</si>
  <si>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</si>
  <si>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</si>
  <si>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</si>
  <si>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</si>
  <si>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</si>
  <si>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</si>
  <si>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</si>
  <si>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</si>
  <si>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</si>
  <si>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</si>
  <si>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</si>
  <si>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</si>
  <si>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</si>
  <si>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</si>
  <si>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</si>
  <si>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</si>
  <si>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</si>
  <si>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</si>
  <si>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</si>
  <si>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</si>
  <si>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</si>
  <si>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</si>
  <si>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</si>
  <si>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</si>
  <si>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</si>
  <si>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</si>
  <si>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</si>
  <si>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</si>
  <si>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</si>
  <si>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</si>
  <si>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</si>
  <si>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</si>
  <si>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</si>
  <si>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</si>
  <si>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</si>
  <si>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</si>
  <si>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</si>
  <si>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</si>
  <si>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</si>
  <si>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</si>
  <si>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</si>
  <si>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</si>
  <si>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</si>
  <si>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</si>
  <si>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</si>
  <si>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</si>
  <si>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</si>
  <si>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</si>
  <si>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</si>
  <si>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</si>
  <si>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</si>
  <si>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</si>
  <si>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</si>
  <si>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</si>
  <si>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</si>
  <si>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</si>
  <si>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</si>
  <si>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</si>
  <si>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</si>
  <si>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</si>
  <si>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</si>
  <si>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</si>
  <si>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</si>
  <si>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</si>
  <si>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</si>
  <si>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</si>
  <si>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</si>
  <si>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</si>
  <si>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</si>
  <si>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</si>
  <si>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</si>
  <si>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</si>
  <si>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</si>
  <si>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</si>
  <si>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</si>
  <si>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</si>
  <si>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</si>
  <si>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</si>
  <si>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</si>
  <si>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</si>
  <si>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</si>
  <si>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</si>
  <si>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</si>
  <si>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</si>
  <si>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</si>
  <si>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</si>
  <si>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</si>
  <si>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</si>
  <si>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</si>
  <si>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</si>
  <si>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</si>
  <si>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</si>
  <si>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</si>
  <si>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</si>
  <si>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</si>
  <si>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</si>
  <si>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</si>
  <si>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</si>
  <si>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</si>
  <si>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</si>
  <si>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</si>
  <si>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</si>
  <si>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</si>
  <si>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</si>
  <si>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</si>
  <si>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</si>
  <si>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</si>
  <si>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</si>
  <si>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</si>
  <si>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</si>
  <si>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</si>
  <si>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</si>
  <si>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</si>
  <si>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</si>
  <si>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</si>
  <si>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</si>
  <si>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</si>
  <si>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</si>
  <si>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</si>
  <si>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</si>
  <si>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</si>
  <si>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</si>
  <si>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</si>
  <si>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</si>
  <si>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</si>
  <si>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</si>
  <si>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</si>
  <si>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</si>
  <si>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</si>
  <si>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</si>
  <si>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</si>
  <si>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</si>
  <si>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</si>
  <si>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</si>
  <si>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</si>
  <si>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</si>
  <si>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</si>
  <si>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</si>
  <si>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</si>
  <si>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</si>
  <si>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</si>
  <si>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</si>
  <si>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</si>
  <si>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</si>
  <si>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</si>
  <si>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</si>
  <si>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</si>
  <si>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</si>
  <si>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</si>
  <si>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</si>
  <si>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</si>
  <si>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</si>
  <si>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</si>
  <si>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</si>
  <si>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</si>
  <si>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</si>
  <si>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</si>
  <si>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</si>
  <si>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</si>
  <si>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</si>
  <si>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</si>
  <si>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</si>
  <si>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</si>
  <si>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</si>
  <si>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</si>
  <si>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</si>
  <si>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</si>
  <si>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</si>
  <si>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</si>
  <si>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</si>
  <si>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</si>
  <si>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</si>
  <si>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</si>
  <si>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</si>
  <si>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</si>
  <si>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</si>
  <si>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</si>
  <si>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</si>
  <si>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</si>
  <si>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</si>
  <si>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</si>
  <si>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</si>
  <si>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</si>
  <si>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</si>
  <si>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</si>
  <si>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</si>
  <si>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</si>
  <si>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</si>
  <si>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</si>
  <si>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</si>
  <si>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</si>
  <si>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</si>
  <si>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</si>
  <si>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</si>
  <si>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</si>
  <si>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</si>
  <si>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</si>
  <si>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</si>
  <si>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</si>
  <si>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</si>
  <si>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</si>
  <si>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</si>
  <si>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</si>
  <si>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</si>
  <si>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</si>
  <si>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</si>
  <si>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</si>
  <si>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</si>
  <si>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</si>
  <si>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</si>
  <si>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</si>
  <si>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</si>
  <si>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</si>
  <si>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</si>
  <si>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</si>
  <si>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</si>
  <si>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</si>
  <si>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</si>
  <si>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</si>
  <si>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</si>
  <si>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</si>
  <si>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</si>
  <si>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</si>
  <si>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</si>
  <si>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</si>
  <si>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</si>
  <si>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</si>
  <si>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</si>
  <si>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</si>
  <si>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</si>
  <si>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</si>
  <si>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</si>
  <si>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</si>
  <si>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</si>
  <si>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</si>
  <si>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</si>
  <si>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</si>
  <si>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</si>
  <si>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</si>
  <si>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</si>
  <si>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</si>
  <si>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</si>
  <si>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</si>
  <si>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</si>
  <si>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</si>
  <si>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</si>
  <si>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</si>
  <si>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</si>
  <si>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</si>
  <si>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</si>
  <si>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</si>
  <si>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</si>
  <si>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</si>
  <si>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</si>
  <si>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</si>
  <si>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</si>
  <si>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</si>
  <si>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</si>
  <si>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</si>
  <si>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</si>
  <si>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</si>
  <si>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</si>
  <si>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</si>
  <si>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</si>
  <si>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</si>
  <si>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</si>
  <si>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</si>
  <si>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</si>
  <si>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</si>
  <si>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</si>
  <si>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</si>
  <si>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</si>
  <si>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</si>
  <si>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</si>
  <si>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</si>
  <si>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</si>
  <si>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</si>
  <si>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</si>
  <si>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</si>
  <si>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</si>
  <si>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</si>
  <si>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</si>
  <si>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</si>
  <si>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</si>
  <si>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</si>
  <si>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</si>
  <si>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</si>
  <si>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</si>
  <si>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</si>
  <si>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</si>
  <si>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</si>
  <si>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</si>
  <si>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</si>
  <si>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</si>
  <si>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</si>
  <si>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</si>
  <si>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</si>
  <si>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</si>
  <si>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</si>
  <si>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</si>
  <si>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</si>
  <si>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</si>
  <si>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</si>
  <si>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</si>
  <si>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</si>
  <si>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</si>
  <si>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</si>
  <si>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</si>
  <si>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</si>
  <si>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</si>
  <si>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</si>
  <si>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</si>
  <si>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</si>
  <si>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</si>
  <si>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</si>
  <si>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</si>
  <si>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</si>
  <si>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</si>
  <si>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</si>
  <si>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</si>
  <si>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</si>
  <si>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</si>
  <si>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</si>
  <si>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</si>
  <si>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</si>
  <si>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</si>
  <si>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</si>
  <si>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</si>
  <si>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</si>
  <si>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</si>
  <si>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</si>
  <si>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</si>
  <si>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</si>
  <si>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</si>
  <si>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</si>
  <si>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</si>
  <si>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</si>
  <si>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</si>
  <si>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</si>
  <si>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</si>
  <si>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</si>
  <si>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</si>
  <si>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</si>
  <si>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</si>
  <si>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</si>
  <si>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</si>
  <si>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</si>
  <si>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</si>
  <si>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</si>
  <si>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</si>
  <si>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</si>
  <si>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</si>
  <si>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</si>
  <si>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</si>
  <si>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</si>
  <si>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</si>
  <si>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</si>
  <si>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</si>
  <si>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</si>
  <si>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</si>
  <si>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</si>
  <si>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</si>
  <si>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</si>
  <si>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</si>
  <si>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</si>
  <si>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</si>
  <si>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</si>
  <si>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</si>
  <si>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</si>
  <si>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</si>
  <si>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</si>
  <si>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</si>
  <si>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</si>
  <si>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</si>
  <si>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</si>
  <si>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</si>
  <si>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</si>
  <si>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</si>
  <si>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</si>
  <si>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</si>
  <si>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</si>
  <si>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</si>
  <si>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</si>
  <si>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</si>
  <si>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</si>
  <si>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</si>
  <si>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</si>
  <si>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</si>
  <si>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</si>
  <si>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</si>
  <si>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</si>
  <si>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</si>
  <si>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</si>
  <si>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</si>
  <si>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</si>
  <si>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</si>
  <si>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</si>
  <si>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</si>
  <si>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</si>
  <si>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</si>
  <si>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</si>
  <si>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</si>
  <si>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</si>
  <si>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</si>
  <si>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</si>
  <si>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</si>
  <si>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</si>
  <si>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</si>
  <si>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</si>
  <si>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</si>
  <si>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</si>
  <si>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</si>
  <si>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</si>
  <si>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</si>
  <si>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</si>
  <si>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</si>
  <si>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</si>
  <si>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</si>
  <si>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</si>
  <si>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</si>
  <si>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</si>
  <si>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</si>
  <si>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</si>
  <si>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</si>
  <si>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</si>
  <si>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</si>
  <si>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</si>
  <si>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</si>
  <si>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</si>
  <si>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</si>
  <si>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</si>
  <si>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</si>
  <si>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</si>
  <si>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</si>
  <si>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</si>
  <si>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</si>
  <si>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</si>
  <si>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</si>
  <si>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</si>
  <si>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</si>
  <si>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</si>
  <si>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</si>
  <si>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</si>
  <si>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</si>
  <si>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</si>
  <si>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</si>
  <si>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</si>
  <si>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</si>
  <si>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</si>
  <si>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</si>
  <si>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</si>
  <si>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</si>
  <si>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</si>
  <si>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</si>
  <si>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</si>
  <si>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</si>
  <si>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</si>
  <si>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</si>
  <si>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</si>
  <si>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</si>
  <si>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</si>
  <si>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</si>
  <si>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</si>
  <si>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</si>
  <si>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</si>
  <si>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</si>
  <si>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</si>
  <si>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</si>
  <si>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</si>
  <si>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</si>
  <si>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</si>
  <si>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</si>
  <si>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</si>
  <si>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</si>
  <si>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</si>
  <si>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</si>
  <si>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</si>
  <si>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</si>
  <si>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</si>
  <si>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</si>
  <si>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</si>
  <si>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</si>
  <si>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</si>
  <si>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</si>
  <si>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</si>
  <si>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</si>
  <si>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</si>
  <si>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</si>
  <si>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</si>
  <si>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</si>
  <si>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</si>
  <si>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</si>
  <si>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</si>
  <si>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</si>
  <si>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</si>
  <si>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</si>
  <si>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</si>
  <si>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</si>
  <si>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</si>
  <si>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</si>
  <si>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</si>
  <si>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</si>
  <si>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</si>
  <si>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</si>
  <si>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</si>
  <si>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</si>
  <si>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</si>
  <si>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</si>
  <si>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</si>
  <si>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</si>
  <si>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</si>
  <si>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</si>
  <si>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</si>
  <si>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</si>
  <si>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</si>
  <si>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</si>
  <si>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</si>
  <si>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</si>
  <si>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</si>
  <si>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</si>
  <si>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</si>
  <si>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</si>
  <si>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</si>
  <si>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</si>
  <si>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</si>
  <si>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</si>
  <si>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</si>
  <si>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</si>
  <si>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</si>
  <si>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</si>
  <si>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</si>
  <si>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</si>
  <si>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</si>
  <si>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</si>
  <si>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</si>
  <si>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</si>
  <si>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</si>
  <si>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</si>
  <si>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</si>
  <si>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</si>
  <si>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</si>
  <si>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</si>
  <si>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</si>
  <si>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</si>
  <si>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</si>
  <si>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</si>
  <si>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</si>
  <si>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</si>
  <si>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</si>
  <si>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</si>
  <si>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</si>
  <si>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</si>
  <si>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</si>
  <si>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</si>
  <si>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</si>
  <si>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</si>
  <si>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</si>
  <si>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</si>
  <si>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</si>
  <si>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</si>
  <si>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</si>
  <si>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</si>
  <si>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</si>
  <si>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</si>
  <si>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</si>
  <si>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</si>
  <si>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</si>
  <si>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</si>
  <si>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</si>
  <si>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</si>
  <si>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</si>
  <si>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</si>
  <si>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</si>
  <si>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</si>
  <si>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</si>
  <si>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</si>
  <si>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</si>
  <si>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</si>
  <si>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</si>
  <si>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</si>
  <si>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</si>
  <si>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</si>
  <si>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</si>
  <si>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</si>
  <si>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</si>
  <si>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</si>
  <si>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</si>
  <si>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</si>
  <si>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</si>
  <si>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</si>
  <si>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</si>
  <si>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</si>
  <si>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</si>
  <si>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</si>
  <si>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</si>
  <si>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</si>
  <si>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</si>
  <si>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</si>
  <si>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</si>
  <si>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</si>
  <si>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</si>
  <si>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</si>
  <si>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</si>
  <si>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</si>
  <si>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</si>
  <si>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</si>
  <si>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</si>
  <si>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</si>
  <si>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</si>
  <si>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</si>
  <si>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</si>
  <si>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</si>
  <si>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</si>
  <si>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</si>
  <si>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</si>
  <si>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</si>
  <si>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</si>
  <si>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</si>
  <si>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</si>
  <si>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</si>
  <si>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</si>
  <si>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</si>
  <si>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</si>
  <si>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</si>
  <si>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</si>
  <si>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</si>
  <si>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</si>
  <si>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</si>
  <si>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</si>
  <si>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</si>
  <si>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</si>
  <si>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</si>
  <si>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</si>
  <si>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</si>
  <si>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</si>
  <si>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</si>
  <si>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</si>
  <si>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</si>
  <si>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</si>
  <si>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</si>
  <si>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</si>
  <si>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</si>
  <si>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</si>
  <si>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</si>
  <si>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</si>
  <si>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</si>
  <si>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</si>
  <si>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</si>
  <si>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</si>
  <si>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</si>
  <si>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</si>
  <si>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</si>
  <si>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</si>
  <si>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</si>
  <si>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</si>
  <si>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</si>
  <si>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</si>
  <si>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</si>
  <si>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</si>
  <si>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</si>
  <si>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</si>
  <si>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</si>
  <si>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</si>
  <si>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</si>
  <si>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</si>
  <si>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</si>
  <si>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</si>
  <si>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</si>
  <si>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</si>
  <si>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</si>
  <si>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</si>
  <si>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</si>
  <si>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</si>
  <si>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</si>
  <si>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</si>
  <si>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</si>
  <si>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</si>
  <si>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</si>
  <si>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</si>
  <si>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</si>
  <si>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</si>
  <si>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</si>
  <si>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</si>
  <si>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</si>
  <si>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</si>
  <si>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</si>
  <si>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</si>
  <si>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</si>
  <si>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</si>
  <si>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</si>
  <si>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</si>
  <si>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</si>
  <si>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</si>
  <si>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</si>
  <si>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</si>
  <si>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</si>
  <si>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</si>
  <si>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</si>
  <si>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</si>
  <si>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</si>
  <si>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</si>
  <si>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</si>
  <si>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</si>
  <si>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</si>
  <si>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</si>
  <si>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</si>
  <si>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</si>
  <si>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</si>
  <si>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</si>
  <si>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</si>
  <si>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</si>
  <si>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</si>
  <si>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</si>
  <si>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</si>
  <si>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</si>
  <si>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</si>
  <si>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</si>
  <si>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</si>
  <si>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</si>
  <si>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</si>
  <si>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</si>
  <si>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</si>
  <si>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</si>
  <si>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</si>
  <si>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</si>
  <si>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</si>
  <si>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</si>
  <si>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</si>
  <si>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</si>
  <si>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</si>
  <si>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</si>
  <si>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</si>
  <si>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</si>
  <si>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</si>
  <si>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</si>
  <si>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</si>
  <si>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</si>
  <si>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</si>
  <si>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</si>
  <si>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</si>
  <si>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</si>
  <si>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</si>
  <si>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</si>
  <si>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</si>
  <si>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</si>
  <si>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</si>
  <si>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</si>
  <si>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</si>
  <si>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</si>
  <si>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</si>
  <si>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</si>
  <si>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</si>
  <si>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</si>
  <si>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</si>
  <si>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</si>
  <si>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</si>
  <si>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</si>
  <si>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</si>
  <si>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</si>
  <si>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</si>
  <si>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</si>
  <si>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</si>
  <si>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</si>
  <si>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</si>
  <si>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</si>
  <si>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</si>
  <si>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</si>
  <si>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</si>
  <si>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</si>
  <si>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</si>
  <si>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</si>
  <si>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</si>
  <si>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</si>
  <si>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</si>
  <si>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</si>
  <si>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</si>
  <si>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</si>
  <si>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</si>
  <si>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</si>
  <si>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</si>
  <si>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</si>
  <si>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</si>
  <si>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</si>
  <si>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</si>
  <si>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</si>
  <si>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</si>
  <si>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</si>
  <si>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</si>
  <si>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</si>
  <si>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</si>
  <si>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</si>
  <si>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</si>
  <si>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</si>
  <si>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</si>
  <si>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</si>
  <si>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</si>
  <si>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</si>
  <si>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</si>
  <si>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</si>
  <si>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</si>
  <si>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</si>
  <si>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</si>
  <si>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</si>
  <si>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</si>
  <si>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</si>
  <si>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</si>
  <si>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</si>
  <si>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</si>
  <si>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</si>
  <si>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</si>
  <si>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</si>
  <si>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</si>
  <si>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</si>
  <si>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</si>
  <si>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</si>
  <si>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</si>
  <si>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</si>
  <si>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</si>
  <si>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</si>
  <si>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</si>
  <si>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</si>
  <si>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</si>
  <si>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</si>
  <si>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</si>
  <si>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</si>
  <si>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</si>
  <si>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</si>
  <si>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</si>
  <si>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</si>
  <si>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</si>
  <si>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</si>
  <si>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</si>
  <si>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</si>
  <si>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</si>
  <si>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</si>
  <si>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</si>
  <si>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</si>
  <si>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</si>
  <si>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</si>
  <si>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</si>
  <si>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</si>
  <si>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</si>
  <si>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</si>
  <si>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</si>
  <si>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</si>
  <si>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</si>
  <si>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</si>
  <si>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</si>
  <si>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</si>
  <si>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</si>
  <si>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</si>
  <si>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</si>
  <si>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</si>
  <si>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</si>
  <si>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</si>
  <si>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</si>
  <si>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</si>
  <si>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</si>
  <si>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</si>
  <si>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</si>
  <si>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</si>
  <si>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</si>
  <si>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</si>
  <si>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</si>
  <si>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</si>
  <si>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</si>
  <si>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</si>
  <si>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</si>
  <si>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</si>
  <si>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</si>
  <si>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</si>
  <si>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</si>
  <si>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</si>
  <si>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</si>
  <si>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</si>
  <si>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</si>
  <si>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</si>
  <si>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</si>
  <si>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</si>
  <si>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</si>
  <si>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</si>
  <si>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</si>
  <si>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</si>
  <si>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</si>
  <si>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</si>
  <si>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</si>
  <si>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</si>
  <si>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</si>
  <si>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</si>
  <si>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</si>
  <si>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</si>
  <si>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</si>
  <si>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</si>
  <si>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</si>
  <si>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</si>
  <si>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</si>
  <si>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</si>
  <si>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</si>
  <si>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</si>
  <si>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</si>
  <si>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</si>
  <si>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</si>
  <si>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</si>
  <si>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</si>
  <si>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</si>
  <si>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</si>
  <si>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</si>
  <si>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</si>
  <si>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</si>
  <si>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</si>
  <si>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</si>
  <si>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</si>
  <si>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</si>
  <si>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</si>
  <si>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</si>
  <si>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</si>
  <si>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</si>
  <si>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</si>
  <si>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</si>
  <si>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</si>
  <si>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</si>
  <si>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</si>
  <si>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</si>
  <si>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</si>
  <si>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</si>
  <si>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</si>
  <si>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</si>
  <si>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</si>
  <si>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</si>
  <si>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</si>
  <si>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</si>
  <si>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</si>
  <si>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</si>
  <si>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</si>
  <si>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</si>
  <si>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</si>
  <si>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</si>
  <si>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</si>
  <si>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</si>
  <si>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</si>
  <si>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</si>
  <si>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</si>
  <si>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</si>
  <si>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</si>
  <si>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</si>
  <si>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</si>
  <si>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</si>
  <si>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</si>
  <si>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</si>
  <si>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</si>
  <si>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</si>
  <si>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</si>
  <si>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</si>
  <si>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</si>
  <si>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</si>
  <si>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</si>
  <si>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</si>
  <si>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</si>
  <si>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</si>
  <si>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</si>
  <si>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</si>
  <si>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</si>
  <si>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</si>
  <si>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</si>
  <si>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</si>
  <si>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</si>
  <si>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</si>
  <si>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</si>
  <si>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</si>
  <si>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</si>
  <si>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</si>
  <si>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</si>
  <si>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</si>
  <si>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</si>
  <si>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</si>
  <si>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</si>
  <si>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</si>
  <si>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</si>
  <si>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</si>
  <si>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</si>
  <si>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</si>
  <si>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</si>
  <si>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</si>
  <si>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</si>
  <si>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</si>
  <si>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</si>
  <si>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</si>
  <si>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</si>
  <si>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</si>
  <si>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</si>
  <si>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</si>
  <si>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</si>
  <si>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</si>
  <si>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</si>
  <si>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</si>
  <si>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</si>
  <si>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</si>
  <si>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</si>
  <si>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</si>
  <si>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</si>
  <si>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</si>
  <si>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</si>
  <si>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</si>
  <si>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</si>
  <si>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</si>
  <si>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</si>
  <si>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</si>
  <si>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</si>
  <si>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</si>
  <si>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</si>
  <si>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</si>
  <si>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</si>
  <si>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</si>
  <si>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</si>
  <si>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</si>
  <si>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</si>
  <si>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</si>
  <si>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</si>
  <si>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</si>
  <si>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</si>
  <si>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</si>
  <si>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</si>
  <si>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</si>
  <si>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</si>
  <si>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</si>
  <si>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</si>
  <si>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</si>
  <si>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</si>
  <si>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</si>
  <si>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</si>
  <si>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</si>
  <si>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</si>
  <si>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</si>
  <si>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</si>
  <si>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</si>
  <si>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</si>
  <si>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</si>
  <si>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</si>
  <si>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</si>
  <si>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</si>
  <si>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</si>
  <si>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</si>
  <si>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</si>
  <si>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</si>
  <si>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</si>
  <si>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</si>
  <si>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</si>
  <si>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</si>
  <si>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</si>
  <si>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</si>
  <si>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</si>
  <si>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</si>
  <si>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</si>
  <si>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</si>
  <si>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</si>
  <si>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</si>
  <si>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</si>
  <si>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</si>
  <si>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</si>
  <si>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</si>
  <si>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</si>
  <si>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</si>
  <si>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</si>
  <si>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</si>
  <si>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</si>
  <si>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</si>
  <si>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</si>
  <si>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</si>
  <si>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</si>
  <si>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</si>
  <si>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</si>
  <si>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</si>
  <si>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</si>
  <si>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</si>
  <si>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</si>
  <si>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</si>
  <si>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</si>
  <si>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</si>
  <si>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</si>
  <si>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</si>
  <si>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</si>
  <si>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</si>
  <si>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</si>
  <si>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</si>
  <si>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</si>
  <si>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</si>
  <si>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</si>
  <si>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</si>
  <si>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</si>
  <si>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</si>
  <si>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</si>
  <si>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</si>
  <si>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</si>
  <si>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</si>
  <si>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</si>
  <si>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</si>
  <si>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</si>
  <si>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</si>
  <si>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</si>
  <si>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</si>
  <si>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</si>
  <si>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</si>
  <si>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</si>
  <si>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</si>
  <si>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</si>
  <si>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</si>
  <si>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</si>
  <si>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</si>
  <si>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</si>
  <si>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</si>
  <si>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</si>
  <si>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</si>
  <si>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</si>
  <si>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</si>
  <si>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</si>
  <si>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</si>
  <si>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</si>
  <si>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</si>
  <si>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</si>
  <si>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</si>
  <si>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</si>
  <si>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</si>
  <si>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</si>
  <si>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</si>
  <si>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</si>
  <si>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</si>
  <si>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</si>
  <si>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</si>
  <si>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</si>
  <si>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</si>
  <si>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</si>
  <si>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</si>
  <si>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</si>
  <si>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</si>
  <si>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</si>
  <si>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</si>
  <si>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</si>
  <si>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</si>
  <si>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</si>
  <si>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</si>
  <si>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</si>
  <si>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</si>
  <si>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</si>
  <si>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</si>
  <si>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</si>
  <si>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</si>
  <si>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</si>
  <si>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</si>
  <si>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</si>
  <si>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</si>
  <si>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</si>
  <si>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</si>
  <si>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</si>
  <si>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</si>
  <si>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</si>
  <si>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</si>
  <si>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</si>
  <si>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</si>
  <si>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</si>
  <si>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</si>
  <si>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</si>
  <si>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</si>
  <si>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</si>
  <si>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</si>
  <si>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</si>
  <si>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</si>
  <si>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</si>
  <si>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</si>
  <si>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</si>
  <si>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</si>
  <si>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</si>
  <si>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</si>
  <si>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</si>
  <si>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</si>
  <si>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</si>
  <si>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</si>
  <si>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</si>
  <si>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</si>
  <si>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</si>
  <si>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</si>
  <si>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</si>
  <si>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</si>
  <si>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</si>
  <si>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</si>
  <si>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</si>
  <si>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</si>
  <si>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</si>
  <si>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</si>
  <si>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</si>
  <si>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</si>
  <si>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</si>
  <si>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</si>
  <si>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</si>
  <si>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</si>
  <si>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</si>
  <si>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</si>
  <si>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</si>
  <si>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</si>
  <si>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</si>
  <si>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</si>
  <si>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</si>
  <si>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</si>
  <si>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</si>
  <si>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</si>
  <si>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</si>
  <si>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</si>
  <si>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</si>
  <si>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</si>
  <si>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</si>
  <si>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</si>
  <si>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</si>
  <si>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</si>
  <si>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</si>
  <si>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</si>
  <si>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</si>
  <si>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</si>
  <si>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</si>
  <si>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</si>
  <si>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</si>
  <si>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</si>
  <si>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</si>
  <si>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</si>
  <si>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</si>
  <si>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</si>
  <si>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</si>
  <si>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</si>
  <si>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</si>
  <si>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</si>
  <si>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</si>
  <si>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</si>
  <si>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</si>
  <si>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</si>
  <si>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</si>
  <si>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</si>
  <si>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</si>
  <si>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</si>
  <si>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</si>
  <si>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</si>
  <si>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</si>
  <si>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</si>
  <si>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</si>
  <si>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</si>
  <si>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</si>
  <si>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</si>
  <si>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</si>
  <si>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</si>
  <si>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</si>
  <si>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</si>
  <si>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</si>
  <si>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</si>
  <si>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</si>
  <si>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</si>
  <si>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</si>
  <si>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</si>
  <si>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</si>
  <si>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</si>
  <si>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</si>
  <si>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</si>
  <si>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</si>
  <si>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</si>
  <si>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</si>
  <si>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</si>
  <si>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</si>
  <si>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</si>
  <si>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</si>
  <si>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</si>
  <si>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</si>
  <si>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</si>
  <si>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</si>
  <si>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</si>
  <si>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</si>
  <si>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</si>
  <si>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</si>
  <si>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</si>
  <si>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</si>
  <si>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</si>
  <si>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</si>
  <si>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</si>
  <si>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</si>
  <si>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</si>
  <si>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</si>
  <si>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</si>
  <si>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</si>
  <si>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</si>
  <si>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</si>
  <si>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</si>
  <si>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</si>
  <si>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</si>
  <si>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</si>
  <si>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</si>
  <si>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</si>
  <si>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</si>
  <si>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</si>
  <si>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</si>
  <si>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</si>
  <si>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</si>
  <si>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</si>
  <si>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</si>
  <si>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</si>
  <si>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</si>
  <si>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</si>
  <si>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</si>
  <si>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</si>
  <si>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</si>
  <si>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</si>
  <si>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</si>
  <si>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</si>
  <si>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</si>
  <si>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</si>
  <si>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</si>
  <si>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</si>
  <si>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</si>
  <si>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</si>
  <si>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</si>
  <si>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</si>
  <si>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</si>
  <si>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</si>
  <si>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</si>
  <si>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</si>
  <si>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</si>
  <si>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</si>
  <si>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</si>
  <si>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</si>
  <si>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</si>
  <si>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</si>
  <si>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</si>
  <si>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</si>
  <si>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</si>
  <si>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</si>
  <si>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</si>
  <si>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</si>
  <si>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</si>
  <si>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</si>
  <si>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</si>
  <si>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</si>
  <si>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</si>
  <si>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</si>
  <si>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</si>
  <si>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</si>
  <si>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</si>
  <si>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</si>
  <si>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</si>
  <si>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</si>
  <si>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</si>
  <si>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</si>
  <si>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</si>
  <si>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</si>
  <si>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</si>
  <si>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</si>
  <si>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</si>
  <si>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</si>
  <si>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</si>
  <si>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</si>
  <si>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</si>
  <si>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</si>
  <si>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</si>
  <si>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</si>
  <si>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</si>
  <si>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</si>
  <si>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</si>
  <si>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</si>
  <si>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</si>
  <si>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</si>
  <si>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</si>
  <si>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</si>
  <si>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</si>
  <si>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</si>
  <si>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</si>
  <si>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</si>
  <si>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</si>
  <si>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</si>
  <si>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</si>
  <si>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</si>
  <si>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</si>
  <si>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</si>
  <si>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</si>
  <si>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</si>
  <si>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</si>
  <si>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</si>
  <si>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</si>
  <si>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</si>
  <si>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</si>
  <si>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</si>
  <si>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</si>
  <si>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</si>
  <si>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</si>
  <si>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</si>
  <si>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</si>
  <si>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</si>
  <si>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</si>
  <si>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</si>
  <si>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</si>
  <si>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</si>
  <si>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</si>
  <si>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</si>
  <si>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</si>
  <si>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</si>
  <si>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</si>
  <si>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</si>
  <si>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</si>
  <si>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</si>
  <si>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</si>
  <si>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</si>
  <si>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</si>
  <si>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</si>
  <si>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</si>
  <si>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</si>
  <si>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</si>
  <si>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</si>
  <si>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</si>
  <si>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</si>
  <si>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</si>
  <si>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</si>
  <si>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</si>
  <si>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</si>
  <si>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</si>
  <si>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</si>
  <si>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</si>
  <si>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</si>
  <si>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</si>
  <si>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</si>
  <si>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</si>
  <si>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</si>
  <si>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</si>
  <si>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</si>
  <si>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</si>
  <si>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</si>
  <si>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</si>
  <si>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</si>
  <si>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</si>
  <si>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</si>
  <si>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</si>
  <si>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</si>
  <si>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</si>
  <si>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</si>
  <si>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</si>
  <si>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</si>
  <si>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</si>
  <si>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</si>
  <si>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</si>
  <si>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</si>
  <si>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</si>
  <si>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</si>
  <si>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</si>
  <si>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</si>
  <si>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</si>
  <si>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</si>
  <si>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</si>
  <si>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</si>
  <si>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</si>
  <si>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</si>
  <si>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</si>
  <si>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</si>
  <si>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</si>
  <si>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</si>
  <si>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</si>
  <si>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</si>
  <si>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</si>
  <si>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</si>
  <si>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</si>
  <si>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</si>
  <si>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</si>
  <si>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</si>
  <si>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</si>
  <si>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</si>
  <si>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</si>
  <si>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</si>
  <si>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</si>
  <si>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</si>
  <si>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</si>
  <si>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</si>
  <si>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</si>
  <si>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</si>
  <si>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</si>
  <si>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</si>
  <si>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</si>
  <si>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</si>
  <si>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</si>
  <si>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</si>
  <si>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</si>
  <si>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</si>
  <si>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</si>
  <si>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</si>
  <si>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</si>
  <si>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</si>
  <si>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</si>
  <si>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</si>
  <si>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</si>
  <si>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</si>
  <si>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</si>
  <si>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</si>
  <si>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</si>
  <si>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</si>
  <si>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</si>
  <si>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</si>
  <si>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</si>
  <si>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</si>
  <si>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</si>
  <si>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</si>
  <si>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</si>
  <si>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</si>
  <si>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</si>
  <si>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</si>
  <si>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</si>
  <si>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</si>
  <si>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</si>
  <si>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</si>
  <si>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</si>
  <si>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</si>
  <si>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</si>
  <si>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</si>
  <si>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</si>
  <si>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</si>
  <si>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</si>
  <si>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</si>
  <si>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</si>
  <si>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</si>
  <si>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</si>
  <si>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</si>
  <si>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</si>
  <si>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</si>
  <si>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</si>
  <si>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</si>
  <si>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</si>
  <si>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</si>
  <si>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</si>
  <si>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</si>
  <si>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</si>
  <si>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</si>
  <si>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</si>
  <si>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</si>
  <si>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</si>
  <si>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</si>
  <si>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</si>
  <si>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</si>
  <si>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</si>
  <si>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</si>
  <si>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</si>
  <si>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</si>
  <si>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</si>
  <si>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</si>
  <si>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</si>
  <si>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</si>
  <si>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</si>
  <si>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</si>
  <si>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</si>
  <si>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</si>
  <si>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</si>
  <si>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</si>
  <si>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</si>
  <si>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</si>
  <si>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</si>
  <si>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</si>
  <si>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</si>
  <si>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</si>
  <si>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</si>
  <si>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</si>
  <si>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</si>
  <si>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</si>
  <si>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</si>
  <si>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</si>
  <si>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</si>
  <si>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</si>
  <si>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</si>
  <si>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</si>
  <si>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</si>
  <si>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</si>
  <si>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</si>
  <si>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</si>
  <si>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</si>
  <si>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</si>
  <si>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</si>
  <si>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</si>
  <si>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</si>
  <si>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</si>
  <si>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</si>
  <si>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</si>
  <si>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</si>
  <si>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</si>
  <si>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</si>
  <si>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</si>
  <si>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</si>
  <si>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</si>
  <si>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</si>
  <si>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</si>
  <si>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</si>
  <si>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</si>
  <si>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</si>
  <si>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</si>
  <si>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</si>
  <si>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</si>
  <si>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</si>
  <si>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</si>
  <si>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</si>
  <si>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</si>
  <si>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</si>
  <si>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</si>
  <si>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</si>
  <si>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</si>
  <si>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</si>
  <si>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</si>
  <si>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</si>
  <si>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</si>
  <si>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</si>
  <si>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</si>
  <si>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</si>
  <si>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</si>
  <si>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</si>
  <si>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</si>
  <si>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</si>
  <si>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</si>
  <si>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</si>
  <si>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</si>
  <si>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</si>
  <si>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</si>
  <si>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</si>
  <si>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</si>
  <si>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</si>
  <si>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</si>
  <si>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</si>
  <si>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</si>
  <si>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</si>
  <si>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</si>
  <si>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</si>
  <si>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</si>
  <si>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</si>
  <si>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</si>
  <si>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</si>
  <si>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</si>
  <si>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</si>
  <si>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</si>
  <si>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</si>
  <si>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</si>
  <si>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</si>
  <si>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</si>
  <si>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</si>
  <si>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</si>
  <si>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</si>
  <si>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</si>
  <si>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</si>
  <si>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</si>
  <si>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</si>
  <si>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</si>
  <si>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</si>
  <si>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</si>
  <si>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</si>
  <si>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</si>
  <si>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</si>
  <si>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</si>
  <si>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</si>
  <si>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</si>
  <si>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</si>
  <si>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</si>
  <si>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</si>
  <si>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</si>
  <si>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</si>
  <si>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</si>
  <si>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</si>
  <si>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</si>
  <si>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</si>
  <si>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</si>
  <si>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</si>
  <si>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</si>
  <si>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</si>
  <si>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</si>
  <si>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</si>
  <si>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</si>
  <si>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</si>
  <si>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</si>
  <si>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</si>
  <si>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</si>
  <si>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</si>
  <si>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</si>
  <si>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</si>
  <si>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</si>
  <si>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</si>
  <si>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</si>
  <si>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</si>
  <si>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</si>
  <si>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</si>
  <si>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</si>
  <si>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</si>
  <si>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</si>
  <si>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</si>
  <si>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</si>
  <si>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</si>
  <si>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</si>
  <si>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</si>
  <si>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</si>
  <si>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</si>
  <si>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</si>
  <si>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</si>
  <si>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</si>
  <si>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</si>
  <si>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</si>
  <si>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</si>
  <si>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</si>
  <si>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</si>
  <si>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</si>
  <si>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</si>
  <si>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</si>
  <si>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</si>
  <si>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</si>
  <si>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</si>
  <si>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</si>
  <si>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</si>
  <si>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</si>
  <si>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</si>
  <si>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</si>
  <si>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</si>
  <si>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</si>
  <si>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</si>
  <si>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</si>
  <si>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</si>
  <si>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</si>
  <si>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</si>
  <si>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</si>
  <si>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</si>
  <si>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</si>
  <si>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</si>
  <si>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</si>
  <si>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</si>
  <si>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</si>
  <si>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</si>
  <si>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</si>
  <si>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</si>
  <si>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</si>
  <si>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</si>
  <si>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</si>
  <si>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</si>
  <si>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</si>
  <si>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</si>
  <si>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</si>
  <si>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</si>
  <si>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</si>
  <si>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</si>
  <si>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</si>
  <si>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</si>
  <si>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</si>
  <si>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</si>
  <si>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</si>
  <si>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</si>
  <si>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</si>
  <si>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</si>
  <si>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</si>
  <si>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</si>
  <si>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</si>
  <si>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</si>
  <si>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</si>
  <si>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</si>
  <si>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</si>
  <si>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</si>
  <si>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</si>
  <si>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</si>
  <si>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</si>
  <si>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</si>
  <si>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</si>
  <si>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</si>
  <si>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</si>
  <si>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</si>
  <si>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</si>
  <si>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</si>
  <si>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</si>
  <si>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</si>
  <si>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</si>
  <si>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</si>
  <si>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</si>
  <si>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</si>
  <si>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</si>
  <si>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</si>
  <si>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</si>
  <si>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</si>
  <si>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</si>
  <si>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</si>
  <si>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</si>
  <si>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</si>
  <si>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</si>
  <si>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</si>
  <si>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</si>
  <si>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</si>
  <si>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</si>
  <si>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</si>
  <si>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</si>
  <si>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</si>
  <si>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</si>
  <si>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</si>
  <si>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</si>
  <si>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</si>
  <si>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</si>
  <si>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</si>
  <si>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</si>
  <si>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</si>
  <si>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</si>
  <si>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</si>
  <si>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</si>
  <si>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</si>
  <si>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</si>
  <si>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</si>
  <si>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</si>
  <si>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</si>
  <si>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</si>
  <si>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</si>
  <si>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</si>
  <si>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</si>
  <si>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</si>
  <si>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</si>
  <si>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</si>
  <si>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</si>
  <si>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</si>
  <si>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</si>
  <si>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</si>
  <si>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</si>
  <si>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</si>
  <si>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</si>
  <si>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</si>
  <si>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</si>
  <si>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</si>
  <si>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</si>
  <si>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</si>
  <si>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</si>
  <si>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</si>
  <si>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</si>
  <si>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</si>
  <si>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</si>
  <si>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</si>
  <si>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</si>
  <si>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</si>
  <si>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</si>
  <si>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</si>
  <si>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</si>
  <si>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</si>
  <si>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</si>
  <si>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</si>
  <si>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</si>
  <si>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</si>
  <si>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</si>
  <si>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</si>
  <si>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</si>
  <si>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</si>
  <si>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</si>
  <si>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</si>
  <si>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</si>
  <si>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</si>
  <si>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</si>
  <si>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</si>
  <si>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</si>
  <si>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</si>
  <si>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</si>
  <si>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</si>
  <si>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</si>
  <si>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</si>
  <si>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</si>
  <si>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</si>
  <si>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</si>
  <si>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</si>
  <si>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</si>
  <si>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</si>
  <si>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</si>
  <si>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</si>
  <si>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</si>
  <si>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</si>
  <si>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</si>
  <si>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</si>
  <si>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</si>
  <si>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</si>
  <si>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</si>
  <si>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</si>
  <si>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</si>
  <si>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</si>
  <si>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</si>
  <si>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</si>
  <si>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</si>
  <si>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</si>
  <si>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</si>
  <si>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</si>
  <si>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</si>
  <si>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</si>
  <si>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</si>
  <si>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</si>
  <si>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</si>
  <si>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</si>
  <si>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</si>
  <si>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</si>
  <si>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</si>
  <si>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</si>
  <si>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</si>
  <si>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</si>
  <si>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</si>
  <si>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</si>
  <si>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</si>
  <si>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</si>
  <si>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</si>
  <si>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</si>
  <si>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</si>
  <si>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</si>
  <si>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</si>
  <si>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</si>
  <si>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</si>
  <si>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</si>
  <si>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</si>
  <si>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</si>
  <si>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</si>
  <si>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</si>
  <si>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</si>
  <si>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</si>
  <si>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</si>
  <si>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</si>
  <si>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</si>
  <si>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</si>
  <si>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</si>
  <si>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</si>
  <si>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</si>
  <si>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</si>
  <si>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</si>
  <si>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</si>
  <si>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</si>
  <si>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</si>
  <si>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</si>
  <si>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</si>
  <si>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</si>
  <si>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</si>
  <si>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</si>
  <si>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</si>
  <si>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</si>
  <si>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</si>
  <si>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</si>
  <si>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</si>
  <si>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</si>
  <si>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</si>
  <si>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</si>
  <si>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</si>
  <si>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</si>
  <si>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</si>
  <si>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</si>
  <si>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</si>
  <si>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</si>
  <si>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</si>
  <si>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</si>
  <si>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</si>
  <si>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</si>
  <si>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</si>
  <si>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</si>
  <si>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</si>
  <si>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</si>
  <si>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</si>
  <si>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</si>
  <si>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</si>
  <si>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</si>
  <si>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</si>
  <si>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</si>
  <si>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</si>
  <si>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</si>
  <si>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</si>
  <si>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</si>
  <si>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</si>
  <si>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</si>
  <si>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</si>
  <si>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</si>
  <si>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</si>
  <si>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</si>
  <si>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</si>
  <si>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</si>
  <si>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</si>
  <si>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</si>
  <si>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</si>
  <si>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</si>
  <si>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</si>
  <si>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</si>
  <si>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</si>
  <si>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</si>
  <si>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</si>
  <si>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</si>
  <si>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</si>
  <si>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</si>
  <si>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</si>
  <si>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</si>
  <si>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</si>
  <si>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</si>
  <si>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</si>
  <si>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</si>
  <si>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</si>
  <si>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</si>
  <si>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</si>
  <si>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</si>
  <si>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</si>
  <si>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</si>
  <si>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</si>
  <si>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</si>
  <si>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</si>
  <si>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</si>
  <si>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</si>
  <si>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</si>
  <si>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</si>
  <si>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</si>
  <si>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</si>
  <si>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</si>
  <si>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</si>
  <si>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</si>
  <si>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</si>
  <si>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</si>
  <si>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</si>
  <si>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</si>
  <si>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</si>
  <si>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</si>
  <si>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</si>
  <si>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</si>
  <si>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</si>
  <si>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</si>
  <si>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</si>
  <si>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</si>
  <si>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</si>
  <si>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</si>
  <si>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</si>
  <si>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</si>
  <si>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</si>
  <si>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</si>
  <si>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</si>
  <si>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</si>
  <si>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</si>
  <si>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</si>
  <si>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</si>
  <si>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</si>
  <si>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</si>
  <si>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</si>
  <si>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</si>
  <si>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</si>
  <si>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</si>
  <si>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</si>
  <si>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</si>
  <si>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</si>
  <si>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</si>
  <si>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</si>
  <si>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</si>
  <si>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</si>
  <si>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</si>
  <si>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</si>
  <si>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</si>
  <si>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</si>
  <si>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</si>
  <si>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</si>
  <si>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</si>
  <si>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</si>
  <si>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</si>
  <si>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</si>
  <si>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</si>
  <si>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</si>
  <si>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</si>
  <si>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</si>
  <si>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</si>
  <si>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</si>
  <si>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</si>
  <si>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</si>
  <si>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</si>
  <si>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</si>
  <si>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</si>
  <si>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</si>
  <si>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</si>
  <si>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</si>
  <si>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</si>
  <si>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</si>
  <si>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</si>
  <si>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</si>
  <si>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</si>
  <si>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</si>
  <si>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</si>
  <si>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</si>
  <si>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</si>
  <si>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</si>
  <si>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</si>
  <si>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</si>
  <si>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</si>
  <si>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</si>
  <si>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</si>
  <si>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</si>
  <si>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</si>
  <si>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</si>
  <si>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</si>
  <si>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</si>
  <si>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</si>
  <si>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</si>
  <si>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</si>
  <si>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</si>
  <si>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</si>
  <si>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</si>
  <si>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</si>
  <si>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</si>
  <si>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</si>
  <si>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</si>
  <si>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</si>
  <si>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</si>
  <si>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</si>
  <si>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</si>
  <si>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</si>
  <si>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</si>
  <si>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</si>
  <si>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</si>
  <si>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</si>
  <si>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</si>
  <si>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</si>
  <si>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</si>
  <si>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</si>
  <si>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</si>
  <si>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</si>
  <si>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</si>
  <si>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</si>
  <si>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</si>
  <si>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</si>
  <si>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</si>
  <si>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</si>
  <si>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</si>
  <si>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</si>
  <si>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</si>
  <si>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</si>
  <si>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</si>
  <si>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</si>
  <si>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</si>
  <si>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</si>
  <si>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</si>
  <si>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</si>
  <si>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</si>
  <si>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</si>
  <si>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</si>
  <si>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</si>
  <si>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</si>
  <si>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</si>
  <si>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</si>
  <si>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</si>
  <si>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</si>
  <si>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</si>
  <si>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</si>
  <si>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</si>
  <si>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</si>
  <si>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</si>
  <si>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</si>
  <si>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</si>
  <si>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</si>
  <si>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</si>
  <si>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</si>
  <si>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</si>
  <si>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</si>
  <si>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</si>
  <si>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</si>
  <si>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</si>
  <si>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</si>
  <si>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</si>
  <si>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</si>
  <si>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</si>
  <si>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</si>
  <si>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</si>
  <si>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</si>
  <si>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</si>
  <si>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</si>
  <si>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</si>
  <si>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</si>
  <si>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</si>
  <si>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</si>
  <si>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</si>
  <si>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</si>
  <si>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</si>
  <si>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</si>
  <si>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</si>
  <si>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</si>
  <si>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</si>
  <si>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</si>
  <si>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</si>
  <si>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</si>
  <si>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</si>
  <si>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</si>
  <si>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</si>
  <si>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</si>
  <si>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</si>
  <si>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</si>
  <si>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</si>
  <si>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</si>
  <si>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</si>
  <si>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</si>
  <si>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</si>
  <si>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</si>
  <si>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</si>
  <si>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</si>
  <si>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</si>
  <si>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</si>
  <si>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</si>
  <si>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</si>
  <si>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</si>
  <si>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</si>
  <si>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</si>
  <si>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</si>
  <si>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</si>
  <si>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</si>
  <si>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</si>
  <si>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</si>
  <si>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</si>
  <si>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</si>
  <si>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</si>
  <si>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</si>
  <si>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</si>
  <si>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</si>
  <si>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</si>
  <si>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</si>
  <si>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</si>
  <si>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</si>
  <si>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</si>
  <si>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</si>
  <si>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</si>
  <si>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</si>
  <si>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</si>
  <si>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</si>
  <si>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</si>
  <si>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</si>
  <si>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</si>
  <si>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</si>
  <si>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</si>
  <si>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</si>
  <si>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</si>
  <si>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</si>
  <si>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</si>
  <si>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</si>
  <si>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</si>
  <si>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</si>
  <si>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</si>
  <si>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</si>
  <si>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</si>
  <si>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</si>
  <si>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</si>
  <si>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</si>
  <si>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</si>
  <si>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</si>
  <si>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</si>
  <si>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</si>
  <si>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</si>
  <si>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</si>
  <si>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</si>
  <si>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</si>
  <si>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</si>
  <si>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</si>
  <si>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</si>
  <si>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</si>
  <si>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</si>
  <si>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</si>
  <si>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</si>
  <si>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</si>
  <si>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</si>
  <si>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</si>
  <si>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</si>
  <si>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</si>
  <si>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</si>
  <si>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</si>
  <si>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</si>
  <si>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</si>
  <si>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</si>
  <si>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</si>
  <si>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</si>
  <si>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</si>
  <si>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</si>
  <si>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</si>
  <si>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</si>
  <si>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</si>
  <si>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</si>
  <si>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</si>
  <si>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</si>
  <si>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</si>
  <si>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</si>
  <si>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</si>
  <si>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</si>
  <si>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</si>
  <si>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</si>
  <si>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</si>
  <si>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</si>
  <si>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</si>
  <si>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</si>
  <si>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</si>
  <si>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</si>
  <si>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</si>
  <si>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</si>
  <si>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</si>
  <si>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</si>
  <si>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</si>
  <si>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</si>
  <si>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</si>
  <si>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</si>
  <si>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</si>
  <si>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</si>
  <si>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</si>
  <si>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</si>
  <si>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</si>
  <si>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</si>
  <si>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</si>
  <si>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</si>
  <si>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</si>
  <si>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</si>
  <si>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</si>
  <si>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</si>
  <si>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</si>
  <si>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</si>
  <si>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</si>
  <si>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</si>
  <si>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</si>
  <si>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</si>
  <si>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</si>
  <si>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</si>
  <si>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</si>
  <si>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</si>
  <si>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</si>
  <si>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</si>
  <si>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</si>
  <si>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</si>
  <si>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</si>
  <si>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</si>
  <si>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</si>
  <si>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</si>
  <si>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</si>
  <si>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</si>
  <si>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</si>
  <si>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</si>
  <si>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</si>
  <si>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</si>
  <si>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</si>
  <si>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</si>
  <si>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</si>
  <si>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</si>
  <si>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</si>
  <si>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</si>
  <si>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</si>
  <si>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</si>
  <si>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</si>
  <si>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</si>
  <si>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</si>
  <si>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</si>
  <si>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</si>
  <si>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</si>
  <si>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</si>
  <si>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</si>
  <si>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</si>
  <si>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</si>
  <si>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</si>
  <si>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</si>
  <si>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</si>
  <si>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</si>
  <si>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</si>
  <si>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</si>
  <si>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</si>
  <si>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</si>
  <si>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</si>
  <si>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</si>
  <si>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</si>
  <si>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</si>
  <si>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</si>
  <si>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</si>
  <si>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</si>
  <si>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</si>
  <si>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</si>
  <si>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</si>
  <si>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</si>
  <si>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</si>
  <si>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</si>
  <si>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</si>
  <si>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</si>
  <si>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</si>
  <si>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</si>
  <si>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</si>
  <si>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</si>
  <si>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</si>
  <si>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</si>
  <si>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</si>
  <si>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</si>
  <si>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</si>
  <si>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</si>
  <si>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</si>
  <si>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</si>
  <si>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</si>
  <si>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</si>
  <si>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</si>
  <si>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</si>
  <si>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</si>
  <si>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</si>
  <si>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</si>
  <si>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</si>
  <si>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</si>
  <si>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</si>
  <si>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</si>
  <si>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</si>
  <si>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</si>
  <si>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</si>
  <si>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</si>
  <si>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</si>
  <si>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</si>
  <si>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</si>
  <si>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</si>
  <si>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</si>
  <si>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</si>
  <si>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</si>
  <si>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</si>
  <si>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</si>
  <si>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</si>
  <si>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</si>
  <si>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</si>
  <si>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</si>
  <si>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</si>
  <si>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</si>
  <si>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</si>
  <si>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</si>
  <si>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</si>
  <si>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</si>
  <si>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</si>
  <si>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</si>
  <si>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</si>
  <si>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</si>
  <si>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</si>
  <si>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</si>
  <si>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</si>
  <si>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</si>
  <si>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</si>
  <si>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</si>
  <si>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</si>
  <si>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</si>
  <si>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</si>
  <si>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</si>
  <si>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</si>
  <si>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</si>
  <si>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</si>
  <si>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</si>
  <si>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</si>
  <si>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</si>
  <si>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</si>
  <si>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</si>
  <si>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</si>
  <si>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</si>
  <si>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</si>
  <si>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</si>
  <si>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</si>
  <si>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</si>
  <si>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</si>
  <si>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</si>
  <si>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</si>
  <si>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</si>
  <si>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</si>
  <si>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</si>
  <si>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</si>
  <si>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</si>
  <si>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</si>
  <si>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</si>
  <si>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</si>
  <si>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</si>
  <si>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</si>
  <si>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</si>
  <si>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</si>
  <si>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</si>
  <si>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</si>
  <si>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</si>
  <si>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</si>
  <si>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</si>
  <si>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</si>
  <si>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</si>
  <si>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</si>
  <si>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</si>
  <si>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</si>
  <si>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</si>
  <si>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</si>
  <si>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</si>
  <si>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</si>
  <si>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</si>
  <si>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</si>
  <si>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</si>
  <si>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</si>
  <si>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</si>
  <si>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</si>
  <si>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</si>
  <si>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</si>
  <si>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</si>
  <si>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</si>
  <si>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</si>
  <si>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</si>
  <si>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</si>
  <si>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</si>
  <si>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</si>
  <si>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</si>
  <si>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</si>
  <si>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</si>
  <si>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</si>
  <si>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</si>
  <si>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</si>
  <si>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</si>
  <si>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</si>
  <si>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</si>
  <si>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</si>
  <si>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</si>
  <si>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</si>
  <si>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</si>
  <si>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</si>
  <si>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</si>
  <si>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</si>
  <si>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</si>
  <si>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</si>
  <si>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</si>
  <si>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</si>
  <si>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</si>
  <si>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</si>
  <si>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</si>
  <si>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</si>
  <si>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</si>
  <si>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</si>
  <si>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</si>
  <si>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</si>
  <si>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</si>
  <si>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</si>
  <si>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</si>
  <si>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</si>
  <si>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</si>
  <si>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</si>
  <si>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</si>
  <si>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</si>
  <si>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</si>
  <si>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</si>
  <si>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</si>
  <si>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</si>
  <si>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</si>
  <si>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</si>
  <si>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</si>
  <si>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</si>
  <si>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</si>
  <si>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</si>
  <si>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</si>
  <si>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</si>
  <si>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</si>
  <si>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</si>
  <si>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</si>
  <si>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</si>
  <si>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</si>
  <si>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</si>
  <si>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</si>
  <si>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</si>
  <si>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</si>
  <si>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</si>
  <si>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</si>
  <si>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</si>
  <si>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</si>
  <si>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</si>
  <si>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</si>
  <si>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</si>
  <si>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</si>
  <si>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</si>
  <si>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</si>
  <si>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</si>
  <si>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</si>
  <si>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</si>
  <si>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</si>
  <si>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</si>
  <si>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</si>
  <si>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</si>
  <si>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</si>
  <si>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</si>
  <si>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</si>
  <si>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</si>
  <si>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</si>
  <si>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</si>
  <si>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</si>
  <si>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</si>
  <si>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</si>
  <si>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</si>
  <si>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</si>
  <si>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</si>
  <si>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</si>
  <si>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</si>
  <si>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</si>
  <si>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</si>
  <si>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</si>
  <si>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</si>
  <si>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</si>
  <si>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</si>
  <si>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</si>
  <si>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</si>
  <si>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</si>
  <si>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</si>
  <si>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</si>
  <si>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</si>
  <si>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</si>
  <si>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</si>
  <si>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</si>
  <si>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</si>
  <si>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</si>
  <si>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</si>
  <si>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</si>
  <si>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</si>
  <si>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</si>
  <si>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</si>
  <si>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</si>
  <si>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</si>
  <si>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</si>
  <si>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</si>
  <si>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</si>
  <si>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</si>
  <si>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</si>
  <si>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</si>
  <si>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</si>
  <si>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</si>
  <si>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</si>
  <si>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</si>
  <si>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</si>
  <si>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</si>
  <si>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</si>
  <si>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</si>
  <si>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</si>
  <si>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</si>
  <si>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</si>
  <si>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</si>
  <si>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</si>
  <si>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</si>
  <si>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</si>
  <si>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</si>
  <si>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</si>
  <si>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</si>
  <si>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</si>
  <si>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</si>
  <si>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</si>
  <si>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</si>
  <si>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</si>
  <si>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</si>
  <si>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</si>
  <si>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</si>
  <si>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</si>
  <si>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</si>
  <si>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</si>
  <si>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</si>
  <si>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</si>
  <si>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</si>
  <si>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</si>
  <si>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</si>
  <si>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</si>
  <si>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</si>
  <si>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</si>
  <si>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</si>
  <si>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</si>
  <si>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</si>
  <si>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</si>
  <si>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</si>
  <si>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</si>
  <si>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</si>
  <si>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</si>
  <si>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</si>
  <si>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</si>
  <si>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</si>
  <si>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</si>
  <si>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</si>
  <si>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</si>
  <si>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</si>
  <si>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</si>
  <si>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</si>
  <si>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</si>
  <si>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</si>
  <si>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</si>
  <si>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</si>
  <si>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</si>
  <si>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</si>
  <si>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</si>
  <si>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</si>
  <si>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</si>
  <si>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</si>
  <si>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</si>
  <si>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</si>
  <si>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</si>
  <si>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</si>
  <si>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</si>
  <si>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</si>
  <si>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</si>
  <si>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</si>
  <si>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</si>
  <si>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</si>
  <si>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</si>
  <si>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</si>
  <si>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</si>
  <si>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</si>
  <si>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</si>
  <si>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</si>
  <si>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</si>
  <si>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</si>
  <si>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</si>
  <si>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</si>
  <si>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</si>
  <si>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</si>
  <si>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</si>
  <si>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</si>
  <si>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</si>
  <si>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</si>
  <si>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</si>
  <si>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</si>
  <si>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</si>
  <si>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</si>
  <si>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</si>
  <si>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</si>
  <si>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</si>
  <si>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</si>
  <si>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</si>
  <si>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</si>
  <si>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</si>
  <si>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</si>
  <si>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</si>
  <si>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</si>
  <si>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</si>
  <si>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</si>
  <si>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</si>
  <si>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</si>
  <si>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</si>
  <si>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</si>
  <si>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</si>
  <si>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</si>
  <si>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</si>
  <si>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</si>
  <si>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</si>
  <si>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</si>
  <si>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</si>
  <si>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</si>
  <si>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</si>
  <si>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</si>
  <si>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</si>
  <si>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</si>
  <si>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</si>
  <si>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</si>
  <si>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</si>
  <si>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</si>
  <si>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</si>
  <si>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</si>
  <si>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</si>
  <si>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</si>
  <si>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</si>
  <si>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</si>
  <si>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</si>
  <si>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</si>
  <si>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</si>
  <si>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</si>
  <si>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</si>
  <si>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</si>
  <si>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</si>
  <si>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</si>
  <si>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</si>
  <si>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</si>
  <si>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</si>
  <si>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</si>
  <si>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</si>
  <si>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</si>
  <si>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</si>
  <si>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</si>
  <si>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</si>
  <si>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</si>
  <si>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</si>
  <si>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</si>
  <si>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</si>
  <si>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</si>
  <si>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</si>
  <si>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</si>
  <si>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</si>
  <si>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</si>
  <si>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</si>
  <si>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</si>
  <si>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</si>
  <si>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</si>
  <si>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</si>
  <si>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</si>
  <si>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</si>
  <si>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</si>
  <si>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</si>
  <si>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</si>
  <si>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</si>
  <si>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</si>
  <si>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</si>
  <si>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</si>
  <si>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</si>
  <si>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</si>
  <si>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</si>
  <si>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</si>
  <si>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</si>
  <si>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</si>
  <si>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</si>
  <si>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</si>
  <si>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</si>
  <si>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</si>
  <si>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</si>
  <si>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</si>
  <si>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</si>
  <si>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</si>
  <si>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</si>
  <si>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</si>
  <si>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</si>
  <si>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</si>
  <si>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</si>
  <si>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</si>
  <si>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</si>
  <si>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</si>
  <si>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</si>
  <si>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</si>
  <si>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</si>
  <si>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</si>
  <si>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</si>
  <si>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</si>
  <si>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</si>
  <si>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</si>
  <si>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</si>
  <si>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</si>
  <si>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</si>
  <si>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</si>
  <si>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</si>
  <si>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</si>
  <si>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</si>
  <si>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</si>
  <si>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</si>
  <si>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</si>
  <si>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</si>
  <si>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</si>
  <si>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</si>
  <si>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</si>
  <si>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</si>
  <si>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</si>
  <si>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</si>
  <si>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</si>
  <si>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</si>
  <si>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</si>
  <si>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</si>
  <si>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</si>
  <si>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</si>
  <si>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</si>
  <si>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</si>
  <si>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</si>
  <si>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</si>
  <si>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</si>
  <si>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</si>
  <si>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</si>
  <si>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</si>
  <si>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</si>
  <si>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</si>
  <si>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</si>
  <si>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</si>
  <si>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</si>
  <si>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</si>
  <si>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</si>
  <si>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</si>
  <si>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</si>
  <si>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</si>
  <si>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</si>
  <si>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</si>
  <si>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</si>
  <si>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</si>
  <si>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</si>
  <si>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</si>
  <si>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</si>
  <si>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</si>
  <si>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</si>
  <si>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</si>
  <si>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</si>
  <si>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</si>
  <si>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</si>
  <si>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</si>
  <si>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</si>
  <si>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</si>
  <si>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</si>
  <si>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</si>
  <si>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</si>
  <si>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</si>
  <si>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</si>
  <si>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</si>
  <si>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</si>
  <si>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</si>
  <si>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</si>
  <si>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</si>
  <si>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</si>
  <si>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</si>
  <si>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</si>
  <si>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</si>
  <si>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</si>
  <si>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</si>
  <si>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</si>
  <si>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</si>
  <si>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</si>
  <si>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</si>
  <si>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</si>
  <si>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</si>
  <si>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</si>
  <si>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</si>
  <si>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</si>
  <si>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</si>
  <si>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</si>
  <si>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</si>
  <si>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</si>
  <si>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</si>
  <si>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</si>
  <si>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</si>
  <si>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</si>
  <si>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</si>
  <si>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</si>
  <si>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</si>
  <si>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</si>
  <si>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</si>
  <si>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</si>
  <si>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</si>
  <si>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</si>
  <si>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</si>
  <si>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</si>
  <si>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</si>
  <si>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</si>
  <si>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</si>
  <si>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</si>
  <si>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</si>
  <si>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</si>
  <si>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</si>
  <si>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</si>
  <si>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</si>
  <si>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</si>
  <si>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</si>
  <si>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</si>
  <si>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</si>
  <si>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</si>
  <si>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</si>
  <si>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</si>
  <si>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</si>
  <si>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</si>
  <si>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</si>
  <si>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</si>
  <si>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</si>
  <si>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</si>
  <si>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</si>
  <si>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</si>
  <si>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</si>
  <si>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</si>
  <si>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</si>
  <si>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</si>
  <si>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</si>
  <si>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</si>
  <si>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</si>
  <si>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</si>
  <si>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</si>
  <si>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</si>
  <si>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</si>
  <si>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</si>
  <si>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</si>
  <si>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</si>
  <si>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</si>
  <si>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</si>
  <si>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</si>
  <si>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</si>
  <si>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</si>
  <si>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</si>
  <si>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</si>
  <si>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</si>
  <si>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</si>
  <si>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</si>
  <si>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</si>
  <si>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</si>
  <si>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</si>
  <si>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</si>
  <si>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</si>
  <si>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</si>
  <si>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</si>
  <si>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</si>
  <si>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</si>
  <si>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</si>
  <si>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</si>
  <si>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</si>
  <si>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</si>
  <si>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</si>
  <si>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</si>
  <si>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</si>
  <si>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</si>
  <si>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</si>
  <si>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</si>
  <si>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</si>
  <si>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</si>
  <si>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</si>
  <si>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</si>
  <si>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</si>
  <si>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</si>
  <si>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</si>
  <si>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</si>
  <si>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</si>
  <si>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</si>
  <si>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</si>
  <si>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</si>
  <si>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</si>
  <si>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</si>
  <si>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</si>
  <si>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</si>
  <si>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</si>
  <si>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</si>
  <si>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</si>
  <si>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</si>
  <si>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</si>
  <si>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</si>
  <si>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</si>
  <si>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</si>
  <si>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</si>
  <si>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</si>
  <si>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</si>
  <si>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</si>
  <si>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</si>
  <si>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</si>
  <si>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</si>
  <si>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</si>
  <si>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</si>
  <si>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</si>
  <si>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</si>
  <si>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</si>
  <si>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</si>
  <si>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</si>
  <si>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</si>
  <si>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</si>
  <si>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</si>
  <si>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</si>
  <si>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</si>
  <si>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</si>
  <si>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</si>
  <si>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</si>
  <si>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</si>
  <si>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</si>
  <si>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</si>
  <si>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</si>
  <si>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</si>
  <si>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</si>
  <si>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</si>
  <si>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</si>
  <si>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</si>
  <si>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</si>
  <si>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</si>
  <si>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</si>
  <si>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</si>
  <si>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</si>
  <si>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</si>
  <si>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</si>
  <si>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</si>
  <si>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</si>
  <si>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</si>
  <si>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</si>
  <si>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</si>
  <si>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</si>
  <si>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</si>
  <si>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</si>
  <si>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</si>
  <si>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</si>
  <si>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</si>
  <si>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</si>
  <si>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</si>
  <si>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</si>
  <si>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</si>
  <si>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</si>
  <si>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</si>
  <si>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</si>
  <si>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</si>
  <si>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</si>
  <si>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</si>
  <si>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</si>
  <si>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</si>
  <si>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</si>
  <si>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</si>
  <si>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</si>
  <si>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</si>
  <si>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</si>
  <si>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</si>
  <si>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</si>
  <si>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</si>
  <si>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</si>
  <si>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</si>
  <si>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</si>
  <si>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</si>
  <si>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</si>
  <si>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</si>
  <si>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</si>
  <si>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</si>
  <si>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</si>
  <si>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</si>
  <si>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</si>
  <si>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</si>
  <si>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</si>
  <si>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</si>
  <si>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</si>
  <si>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</si>
  <si>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</si>
  <si>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</si>
  <si>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</si>
  <si>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</si>
  <si>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</si>
  <si>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</si>
  <si>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</si>
  <si>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</si>
  <si>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</si>
  <si>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</si>
  <si>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</si>
  <si>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</si>
  <si>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</si>
  <si>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</si>
  <si>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</si>
  <si>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</si>
  <si>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</si>
  <si>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</si>
  <si>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</si>
  <si>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</si>
  <si>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</si>
  <si>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</si>
  <si>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</si>
  <si>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</si>
  <si>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</si>
  <si>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</si>
  <si>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</si>
  <si>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</si>
  <si>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</si>
  <si>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</si>
  <si>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</si>
  <si>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</si>
  <si>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</si>
  <si>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</si>
  <si>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</si>
  <si>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</si>
  <si>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</si>
  <si>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</si>
  <si>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</si>
  <si>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</si>
  <si>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</si>
  <si>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</si>
  <si>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</si>
  <si>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</si>
  <si>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</si>
  <si>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</si>
  <si>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</si>
  <si>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</si>
  <si>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</si>
  <si>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</si>
  <si>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</si>
  <si>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</si>
  <si>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</si>
  <si>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</si>
  <si>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</si>
  <si>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</si>
  <si>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</si>
  <si>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</si>
  <si>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</si>
  <si>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</si>
  <si>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</si>
  <si>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</si>
  <si>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</si>
  <si>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</si>
  <si>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</si>
  <si>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</si>
  <si>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</si>
  <si>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</si>
  <si>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</si>
  <si>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</si>
  <si>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</si>
  <si>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</si>
  <si>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</si>
  <si>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</si>
  <si>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</si>
  <si>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</si>
  <si>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</si>
  <si>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</si>
  <si>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</si>
  <si>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</si>
  <si>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</si>
  <si>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</si>
  <si>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</si>
  <si>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</si>
  <si>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</si>
  <si>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</si>
  <si>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</si>
  <si>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</si>
  <si>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</si>
  <si>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</si>
  <si>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</si>
  <si>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</si>
  <si>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</si>
  <si>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</si>
  <si>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</si>
  <si>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</si>
  <si>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</si>
  <si>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</si>
  <si>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</si>
  <si>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</si>
  <si>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</si>
  <si>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</si>
  <si>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</si>
  <si>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</si>
  <si>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</si>
  <si>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</si>
  <si>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</si>
  <si>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</si>
  <si>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</si>
  <si>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</si>
  <si>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</si>
  <si>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</si>
  <si>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</si>
  <si>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</si>
  <si>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</si>
  <si>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</si>
  <si>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</si>
  <si>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</si>
  <si>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</si>
  <si>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</si>
  <si>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</si>
  <si>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</si>
  <si>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</si>
  <si>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</si>
  <si>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</si>
  <si>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</si>
  <si>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</si>
  <si>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</si>
  <si>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</si>
  <si>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</si>
  <si>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</si>
  <si>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</si>
  <si>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</si>
  <si>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</si>
  <si>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</si>
  <si>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</si>
  <si>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</si>
  <si>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</si>
  <si>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</si>
  <si>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</si>
  <si>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</si>
  <si>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</si>
  <si>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</si>
  <si>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</si>
  <si>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</si>
  <si>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</si>
  <si>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</si>
  <si>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</si>
  <si>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</si>
  <si>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</si>
  <si>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</si>
  <si>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</si>
  <si>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</si>
  <si>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</si>
  <si>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</si>
  <si>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</si>
  <si>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</si>
  <si>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</si>
  <si>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</si>
  <si>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</si>
  <si>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</si>
  <si>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</si>
  <si>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</si>
  <si>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</si>
  <si>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</si>
  <si>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</si>
  <si>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</si>
  <si>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</si>
  <si>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</si>
  <si>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</si>
  <si>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</si>
  <si>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</si>
  <si>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</si>
  <si>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</si>
  <si>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</si>
  <si>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</si>
  <si>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</si>
  <si>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</si>
  <si>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</si>
  <si>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</si>
  <si>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</si>
  <si>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</si>
  <si>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</si>
  <si>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</si>
  <si>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</si>
  <si>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</si>
  <si>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</si>
  <si>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</si>
  <si>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</si>
  <si>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</si>
  <si>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</si>
  <si>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</si>
  <si>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</si>
  <si>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</si>
  <si>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</si>
  <si>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</si>
  <si>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</si>
  <si>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</si>
  <si>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</si>
  <si>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</si>
  <si>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</si>
  <si>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</si>
  <si>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</si>
  <si>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</si>
  <si>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</si>
  <si>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</si>
  <si>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</si>
  <si>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</si>
  <si>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</si>
  <si>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</si>
  <si>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</si>
  <si>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</si>
  <si>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</si>
  <si>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</si>
  <si>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</si>
  <si>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</si>
  <si>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</si>
  <si>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</si>
  <si>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</si>
  <si>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</si>
  <si>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</si>
  <si>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</si>
  <si>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</si>
  <si>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</si>
  <si>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</si>
  <si>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</si>
  <si>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</si>
  <si>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</si>
  <si>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</si>
  <si>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</si>
  <si>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</si>
  <si>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</si>
  <si>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</si>
  <si>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</si>
  <si>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</si>
  <si>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</si>
  <si>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</si>
  <si>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</si>
  <si>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</si>
  <si>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</si>
  <si>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</si>
  <si>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</si>
  <si>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</si>
  <si>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</si>
  <si>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</si>
  <si>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</si>
  <si>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</si>
  <si>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</si>
  <si>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</si>
  <si>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</si>
  <si>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</si>
  <si>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</si>
  <si>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</si>
  <si>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</si>
  <si>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</si>
  <si>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</si>
  <si>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</si>
  <si>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</si>
  <si>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</si>
  <si>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</si>
  <si>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</si>
  <si>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</si>
  <si>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</si>
  <si>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</si>
  <si>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</si>
  <si>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</si>
  <si>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</si>
  <si>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</si>
  <si>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</si>
  <si>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</si>
  <si>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</si>
  <si>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</si>
  <si>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</si>
  <si>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</si>
  <si>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</si>
  <si>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</si>
  <si>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</si>
  <si>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</si>
  <si>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</si>
  <si>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</si>
  <si>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</si>
  <si>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</si>
  <si>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</si>
  <si>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</si>
  <si>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</si>
  <si>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</si>
  <si>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</si>
  <si>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</si>
  <si>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</si>
  <si>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</si>
  <si>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</si>
  <si>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</si>
  <si>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</si>
  <si>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</si>
  <si>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</si>
  <si>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</si>
  <si>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</si>
  <si>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</si>
  <si>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</si>
  <si>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</si>
  <si>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</si>
  <si>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</si>
  <si>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</si>
  <si>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</si>
  <si>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</si>
  <si>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</si>
  <si>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</si>
  <si>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</si>
  <si>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</si>
  <si>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</si>
  <si>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</si>
  <si>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</si>
  <si>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</si>
  <si>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</si>
  <si>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</si>
  <si>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</si>
  <si>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</si>
  <si>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</si>
  <si>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</si>
  <si>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</si>
  <si>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</si>
  <si>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</si>
  <si>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</si>
  <si>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</si>
  <si>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</si>
  <si>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</si>
  <si>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</si>
  <si>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</si>
  <si>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</si>
  <si>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</si>
  <si>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</si>
  <si>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</si>
  <si>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</si>
  <si>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</si>
  <si>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</si>
  <si>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</si>
  <si>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</si>
  <si>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</si>
  <si>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</si>
  <si>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</si>
  <si>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</si>
  <si>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</si>
  <si>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</si>
  <si>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</si>
  <si>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</si>
  <si>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</si>
  <si>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</si>
  <si>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</si>
  <si>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</si>
  <si>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</si>
  <si>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</si>
  <si>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</si>
  <si>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</si>
  <si>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</si>
  <si>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</si>
  <si>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</si>
  <si>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</si>
  <si>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</si>
  <si>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</si>
  <si>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</si>
  <si>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</si>
  <si>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</si>
  <si>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</si>
  <si>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</si>
  <si>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</si>
  <si>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</si>
  <si>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</si>
  <si>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</si>
  <si>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</si>
  <si>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</si>
  <si>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</si>
  <si>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</si>
  <si>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</si>
  <si>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</si>
  <si>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</si>
  <si>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</si>
  <si>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</si>
  <si>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</si>
  <si>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</si>
  <si>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</si>
  <si>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</si>
  <si>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</si>
  <si>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</si>
  <si>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</si>
  <si>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</si>
  <si>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</si>
  <si>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</si>
  <si>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</si>
  <si>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</si>
  <si>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</si>
  <si>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</si>
  <si>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</si>
  <si>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</si>
  <si>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</si>
  <si>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</si>
  <si>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</si>
  <si>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</si>
  <si>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</si>
  <si>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</si>
  <si>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</si>
  <si>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</si>
  <si>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</si>
  <si>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</si>
  <si>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</si>
  <si>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</si>
  <si>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</si>
  <si>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</si>
  <si>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</si>
  <si>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</si>
  <si>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</si>
  <si>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</si>
  <si>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</si>
  <si>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</si>
  <si>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</si>
  <si>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</si>
  <si>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</si>
  <si>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</si>
  <si>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</si>
  <si>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</si>
  <si>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</si>
  <si>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</si>
  <si>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</si>
  <si>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</si>
  <si>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</si>
  <si>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</si>
  <si>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</si>
  <si>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</si>
  <si>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</si>
  <si>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</si>
  <si>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</si>
  <si>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</si>
  <si>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</si>
  <si>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</si>
  <si>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</si>
  <si>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</si>
  <si>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</si>
  <si>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</si>
  <si>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</si>
  <si>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</si>
  <si>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</si>
  <si>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</si>
  <si>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</si>
  <si>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</si>
  <si>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</si>
  <si>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</si>
  <si>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</si>
  <si>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</si>
  <si>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</si>
  <si>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</si>
  <si>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</si>
  <si>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</si>
  <si>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</si>
  <si>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</si>
  <si>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</si>
  <si>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</si>
  <si>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</si>
  <si>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</si>
  <si>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</si>
  <si>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</si>
  <si>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</si>
  <si>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</si>
  <si>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</si>
  <si>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</si>
  <si>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</si>
  <si>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</si>
  <si>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</si>
  <si>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</si>
  <si>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</si>
  <si>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</si>
  <si>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</si>
  <si>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</si>
  <si>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</si>
  <si>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</si>
  <si>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</si>
  <si>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</si>
  <si>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</si>
  <si>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</si>
  <si>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</si>
  <si>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</si>
  <si>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</si>
  <si>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</si>
  <si>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</si>
  <si>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</si>
  <si>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</si>
  <si>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</si>
  <si>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</si>
  <si>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</si>
  <si>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</si>
  <si>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</si>
  <si>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</si>
  <si>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</si>
  <si>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</si>
  <si>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</si>
  <si>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</si>
  <si>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</si>
  <si>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</si>
  <si>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</si>
  <si>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</si>
  <si>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</si>
  <si>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</si>
  <si>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</si>
  <si>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</si>
  <si>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</si>
  <si>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</si>
  <si>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</si>
  <si>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</si>
  <si>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</si>
  <si>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</si>
  <si>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</si>
  <si>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</si>
  <si>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</si>
  <si>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</si>
  <si>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</si>
  <si>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</si>
  <si>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</si>
  <si>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</si>
  <si>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</si>
  <si>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</si>
  <si>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</si>
  <si>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</si>
  <si>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</si>
  <si>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</si>
  <si>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</si>
  <si>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</si>
  <si>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</si>
  <si>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</si>
  <si>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</si>
  <si>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</si>
  <si>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</si>
  <si>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</si>
  <si>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</si>
  <si>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</si>
  <si>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</si>
  <si>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</si>
  <si>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</si>
  <si>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</si>
  <si>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</si>
  <si>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</si>
  <si>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</si>
  <si>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</si>
  <si>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</si>
  <si>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</si>
  <si>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</si>
  <si>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</si>
  <si>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</si>
  <si>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</si>
  <si>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</si>
  <si>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</si>
  <si>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</si>
  <si>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</si>
  <si>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</si>
  <si>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</si>
  <si>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</si>
  <si>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</si>
  <si>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</si>
  <si>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</si>
  <si>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</si>
  <si>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</si>
  <si>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</si>
  <si>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</si>
  <si>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</si>
  <si>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</si>
  <si>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</si>
  <si>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</si>
  <si>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</si>
  <si>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</si>
  <si>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</si>
  <si>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</si>
  <si>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</si>
  <si>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</si>
  <si>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</si>
  <si>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</si>
  <si>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</si>
  <si>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</si>
  <si>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</si>
  <si>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</si>
  <si>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</si>
  <si>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</si>
  <si>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</si>
  <si>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</si>
  <si>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</si>
  <si>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</si>
  <si>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</si>
  <si>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</si>
  <si>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</si>
  <si>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</si>
  <si>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</si>
  <si>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</si>
  <si>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</si>
  <si>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</si>
  <si>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</si>
  <si>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</si>
  <si>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</si>
  <si>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</si>
  <si>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</si>
  <si>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</si>
  <si>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</si>
  <si>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</si>
  <si>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</si>
  <si>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</si>
  <si>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</si>
  <si>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</si>
  <si>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</si>
  <si>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</si>
  <si>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</si>
  <si>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</si>
  <si>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</si>
  <si>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</si>
  <si>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</si>
  <si>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</si>
  <si>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</si>
  <si>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</si>
  <si>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</si>
  <si>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</si>
  <si>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</si>
  <si>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</si>
  <si>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</si>
  <si>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</si>
  <si>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</si>
  <si>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</si>
  <si>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</si>
  <si>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</si>
  <si>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</si>
  <si>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</si>
  <si>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</si>
  <si>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</si>
  <si>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</si>
  <si>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</si>
  <si>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</si>
  <si>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</si>
  <si>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</si>
  <si>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</si>
  <si>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</si>
  <si>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</si>
  <si>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</si>
  <si>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</si>
  <si>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</si>
  <si>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</si>
  <si>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</si>
  <si>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</si>
  <si>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</si>
  <si>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</si>
  <si>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</si>
  <si>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</si>
  <si>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</si>
  <si>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</si>
  <si>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</si>
  <si>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</si>
  <si>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</si>
  <si>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</si>
  <si>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</si>
  <si>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</si>
  <si>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</si>
  <si>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</si>
  <si>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</si>
  <si>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</si>
  <si>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</si>
  <si>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</si>
  <si>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</si>
  <si>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</si>
  <si>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</si>
  <si>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</si>
  <si>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</si>
  <si>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</si>
  <si>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</si>
  <si>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</si>
  <si>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</si>
  <si>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</si>
  <si>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</si>
  <si>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</si>
  <si>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</si>
  <si>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</si>
  <si>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</si>
  <si>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</si>
  <si>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</si>
  <si>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</si>
  <si>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</si>
  <si>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</si>
  <si>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</si>
  <si>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</si>
  <si>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</si>
  <si>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</si>
  <si>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</si>
  <si>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</si>
  <si>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</si>
  <si>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</si>
  <si>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</si>
  <si>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</si>
  <si>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</si>
  <si>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</si>
  <si>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</si>
  <si>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</si>
  <si>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</si>
  <si>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</si>
  <si>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</si>
  <si>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</si>
  <si>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</si>
  <si>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</si>
  <si>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</si>
  <si>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</si>
  <si>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</si>
  <si>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</si>
  <si>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</si>
  <si>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</si>
  <si>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</si>
  <si>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</si>
  <si>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</si>
  <si>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</si>
  <si>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</si>
  <si>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</si>
  <si>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</si>
  <si>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</si>
  <si>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</si>
  <si>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</si>
  <si>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</si>
  <si>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</si>
  <si>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</si>
  <si>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</si>
  <si>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</si>
  <si>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</si>
  <si>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</si>
  <si>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</si>
  <si>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</si>
  <si>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</si>
  <si>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</si>
  <si>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</si>
  <si>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</si>
  <si>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</si>
  <si>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</si>
  <si>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</si>
  <si>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</si>
  <si>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</si>
  <si>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</si>
  <si>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</si>
  <si>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</si>
  <si>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</si>
  <si>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</si>
  <si>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</si>
  <si>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</si>
  <si>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</si>
  <si>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</si>
  <si>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</si>
  <si>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</si>
  <si>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</si>
  <si>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</si>
  <si>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</si>
  <si>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</si>
  <si>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</si>
  <si>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</si>
  <si>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</si>
  <si>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</si>
  <si>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</si>
  <si>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</si>
  <si>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</si>
  <si>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</si>
  <si>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</si>
  <si>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</si>
  <si>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</si>
  <si>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</si>
  <si>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</si>
  <si>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</si>
  <si>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</si>
  <si>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</si>
  <si>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</si>
  <si>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</si>
  <si>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</si>
  <si>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</si>
  <si>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</si>
  <si>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</si>
  <si>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</si>
  <si>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</si>
  <si>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</si>
  <si>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</si>
  <si>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</si>
  <si>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</si>
  <si>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</si>
  <si>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</si>
  <si>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</si>
  <si>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</si>
  <si>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</si>
  <si>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</si>
  <si>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</si>
  <si>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</si>
  <si>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</si>
  <si>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</si>
  <si>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</si>
  <si>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</si>
  <si>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</si>
  <si>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</si>
  <si>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</si>
  <si>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</si>
  <si>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</si>
  <si>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</si>
  <si>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</si>
  <si>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</si>
  <si>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</si>
  <si>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</si>
  <si>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</si>
  <si>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</si>
  <si>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</si>
  <si>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</si>
  <si>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</si>
  <si>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</si>
  <si>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</si>
  <si>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</si>
  <si>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</si>
  <si>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</si>
  <si>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</si>
  <si>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</si>
  <si>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</si>
  <si>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</si>
  <si>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</si>
  <si>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</si>
  <si>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</si>
  <si>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</si>
  <si>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</si>
  <si>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</si>
  <si>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</si>
  <si>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</si>
  <si>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</si>
  <si>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</si>
  <si>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</si>
  <si>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</si>
  <si>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</si>
  <si>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</si>
  <si>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</si>
  <si>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</si>
  <si>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</si>
  <si>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</si>
  <si>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</si>
  <si>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</si>
  <si>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</si>
  <si>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</si>
  <si>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</si>
  <si>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</si>
  <si>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</si>
  <si>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</si>
  <si>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</si>
  <si>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</si>
  <si>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</si>
  <si>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</si>
  <si>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</si>
  <si>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</si>
  <si>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</si>
  <si>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</si>
  <si>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</si>
  <si>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</si>
  <si>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</si>
  <si>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</si>
  <si>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</si>
  <si>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</si>
  <si>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</si>
  <si>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</si>
  <si>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</si>
  <si>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</si>
  <si>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</si>
  <si>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</si>
  <si>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</si>
  <si>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</si>
  <si>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</si>
  <si>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</si>
  <si>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</si>
  <si>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</si>
  <si>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</si>
  <si>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</si>
  <si>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</si>
  <si>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</si>
  <si>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</si>
  <si>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</si>
  <si>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</si>
  <si>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</si>
  <si>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</si>
  <si>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</si>
  <si>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</si>
  <si>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</si>
  <si>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</si>
  <si>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</si>
  <si>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</si>
  <si>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</si>
  <si>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</si>
  <si>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</si>
  <si>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</si>
  <si>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</si>
  <si>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</si>
  <si>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</si>
  <si>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</si>
  <si>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</si>
  <si>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</si>
  <si>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</si>
  <si>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</si>
  <si>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</si>
  <si>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</si>
  <si>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</si>
  <si>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</si>
  <si>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</si>
  <si>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</si>
  <si>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</si>
  <si>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</si>
  <si>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</si>
  <si>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</si>
  <si>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</si>
  <si>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</si>
  <si>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</si>
  <si>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</si>
  <si>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</si>
  <si>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</si>
  <si>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</si>
  <si>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</si>
  <si>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</si>
  <si>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</si>
  <si>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</si>
  <si>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</si>
  <si>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</si>
  <si>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</si>
  <si>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</si>
  <si>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</si>
  <si>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</si>
  <si>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</si>
  <si>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</si>
  <si>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</si>
  <si>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</si>
  <si>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</si>
  <si>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</si>
  <si>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</si>
  <si>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</si>
  <si>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</si>
  <si>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</si>
  <si>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</si>
  <si>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</si>
  <si>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</si>
  <si>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</si>
  <si>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</si>
  <si>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</si>
  <si>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</si>
  <si>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</si>
  <si>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</si>
  <si>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</si>
  <si>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</si>
  <si>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</si>
  <si>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</si>
  <si>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</si>
  <si>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</si>
  <si>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</si>
  <si>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</si>
  <si>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</si>
  <si>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</si>
  <si>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</si>
  <si>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</si>
  <si>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</si>
  <si>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</si>
  <si>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</si>
  <si>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</si>
  <si>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</si>
  <si>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</si>
  <si>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</si>
  <si>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</si>
  <si>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</si>
  <si>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</si>
  <si>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</si>
  <si>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</si>
  <si>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</si>
  <si>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</si>
  <si>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</si>
  <si>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</si>
  <si>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</si>
  <si>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</si>
  <si>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</si>
  <si>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</si>
  <si>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</si>
  <si>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</si>
  <si>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</si>
  <si>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</si>
  <si>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</si>
  <si>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</si>
  <si>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</si>
  <si>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</si>
  <si>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</si>
  <si>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</si>
  <si>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</si>
  <si>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</si>
  <si>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</si>
  <si>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</si>
  <si>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</si>
  <si>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</si>
  <si>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</si>
  <si>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</si>
  <si>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</si>
  <si>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</si>
  <si>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</si>
  <si>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</si>
  <si>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</si>
  <si>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</si>
  <si>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</si>
  <si>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</si>
  <si>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</si>
  <si>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</si>
  <si>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</si>
  <si>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</si>
  <si>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</si>
  <si>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</si>
  <si>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</si>
  <si>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</si>
  <si>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</si>
  <si>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</si>
  <si>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</si>
  <si>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</si>
  <si>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</si>
  <si>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</si>
  <si>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</si>
  <si>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</si>
  <si>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</si>
  <si>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</si>
  <si>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</si>
  <si>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</si>
  <si>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</si>
  <si>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</si>
  <si>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</si>
  <si>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</si>
  <si>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</si>
  <si>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</si>
  <si>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</si>
  <si>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</si>
  <si>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</si>
  <si>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</si>
  <si>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</si>
  <si>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</si>
  <si>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</si>
  <si>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</si>
  <si>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</si>
  <si>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</si>
  <si>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</si>
  <si>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</si>
  <si>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</si>
  <si>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</si>
  <si>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</si>
  <si>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</si>
  <si>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</si>
  <si>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</si>
  <si>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</si>
  <si>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</si>
  <si>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</si>
  <si>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</si>
  <si>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</si>
  <si>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</si>
  <si>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</si>
  <si>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</si>
  <si>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</si>
  <si>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</si>
  <si>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</si>
  <si>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</si>
  <si>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</si>
  <si>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</si>
  <si>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</si>
  <si>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</si>
  <si>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</si>
  <si>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</si>
  <si>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</si>
  <si>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</si>
  <si>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</si>
  <si>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</si>
  <si>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</si>
  <si>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</si>
  <si>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</si>
  <si>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</si>
  <si>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</si>
  <si>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</si>
  <si>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</si>
  <si>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</si>
  <si>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</si>
  <si>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</si>
  <si>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</si>
  <si>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</si>
  <si>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</si>
  <si>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</si>
  <si>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</si>
  <si>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</si>
  <si>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</si>
  <si>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</si>
  <si>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</si>
  <si>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</si>
  <si>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</si>
  <si>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</si>
  <si>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</si>
  <si>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</si>
  <si>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</si>
  <si>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</si>
  <si>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</si>
  <si>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</si>
  <si>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</si>
  <si>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</si>
  <si>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</si>
  <si>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</si>
  <si>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</si>
  <si>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</si>
  <si>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</si>
  <si>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</si>
  <si>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</si>
  <si>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</si>
  <si>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</si>
  <si>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</si>
  <si>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</si>
  <si>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</si>
  <si>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</si>
  <si>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</si>
  <si>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</si>
  <si>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</si>
  <si>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</si>
  <si>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</si>
  <si>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</si>
  <si>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</si>
  <si>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</si>
  <si>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</si>
  <si>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</si>
  <si>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</si>
  <si>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</si>
  <si>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</si>
  <si>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</si>
  <si>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</si>
  <si>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</si>
  <si>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</si>
  <si>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</si>
  <si>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</si>
  <si>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</si>
  <si>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</si>
  <si>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</si>
  <si>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</si>
  <si>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</si>
  <si>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</si>
  <si>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</si>
  <si>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</si>
  <si>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</si>
  <si>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</si>
  <si>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</si>
  <si>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</si>
  <si>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</si>
  <si>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</si>
  <si>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</si>
  <si>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</si>
  <si>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</si>
  <si>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</si>
  <si>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</si>
  <si>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</si>
  <si>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</si>
  <si>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</si>
  <si>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</si>
  <si>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</si>
  <si>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</si>
  <si>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</si>
  <si>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</si>
  <si>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</si>
  <si>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</si>
  <si>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</si>
  <si>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</si>
  <si>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</si>
  <si>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</si>
  <si>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</si>
  <si>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</si>
  <si>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</si>
  <si>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</si>
  <si>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</si>
  <si>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</si>
  <si>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</si>
  <si>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</si>
  <si>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</si>
  <si>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</si>
  <si>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</si>
  <si>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</si>
  <si>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</si>
  <si>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</si>
  <si>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</si>
  <si>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</si>
  <si>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</si>
  <si>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</si>
  <si>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</si>
  <si>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</si>
  <si>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</si>
  <si>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</si>
  <si>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</si>
  <si>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</si>
  <si>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</si>
  <si>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</si>
  <si>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</si>
  <si>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</si>
  <si>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</si>
  <si>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</si>
  <si>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</si>
  <si>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</si>
  <si>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</si>
  <si>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</si>
  <si>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</si>
  <si>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</si>
  <si>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</si>
  <si>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</si>
  <si>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</si>
  <si>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</si>
  <si>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</si>
  <si>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</si>
  <si>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</si>
  <si>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</si>
  <si>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</si>
  <si>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</si>
  <si>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</si>
  <si>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</si>
  <si>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</si>
  <si>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</si>
  <si>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</si>
  <si>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</si>
  <si>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</si>
  <si>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</si>
  <si>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</si>
  <si>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</si>
  <si>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</si>
  <si>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</si>
  <si>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</si>
  <si>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</si>
  <si>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</si>
  <si>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</si>
  <si>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</si>
  <si>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</si>
  <si>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</si>
  <si>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</si>
  <si>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</si>
  <si>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</si>
  <si>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</si>
  <si>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</si>
  <si>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</si>
  <si>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</si>
  <si>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</si>
  <si>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</si>
  <si>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</si>
  <si>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</si>
  <si>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</si>
  <si>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</si>
  <si>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</si>
  <si>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</si>
  <si>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</si>
  <si>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</si>
  <si>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</si>
  <si>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</si>
  <si>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</si>
  <si>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</si>
  <si>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</si>
  <si>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</si>
  <si>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</si>
  <si>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</si>
  <si>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</si>
  <si>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</si>
  <si>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</si>
  <si>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</si>
  <si>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</si>
  <si>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</si>
  <si>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</si>
  <si>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</si>
  <si>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</si>
  <si>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</si>
  <si>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</si>
  <si>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</si>
  <si>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</si>
  <si>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</si>
  <si>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</si>
  <si>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</si>
  <si>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</si>
  <si>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</si>
  <si>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</si>
  <si>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</si>
  <si>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</si>
  <si>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</si>
  <si>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</si>
  <si>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</si>
  <si>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</si>
  <si>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</si>
  <si>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</si>
  <si>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</si>
  <si>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</si>
  <si>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</si>
  <si>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</si>
  <si>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</si>
  <si>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</si>
  <si>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</si>
  <si>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</si>
  <si>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</si>
  <si>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</si>
  <si>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</si>
  <si>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</si>
  <si>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</si>
  <si>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</si>
  <si>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</si>
  <si>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</si>
  <si>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</si>
  <si>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</si>
  <si>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</si>
  <si>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</si>
  <si>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</si>
  <si>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</si>
  <si>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</si>
  <si>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</si>
  <si>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</si>
  <si>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</si>
  <si>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</si>
  <si>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</si>
  <si>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</si>
  <si>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</si>
  <si>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</si>
  <si>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</si>
  <si>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</si>
  <si>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</si>
  <si>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</si>
  <si>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</si>
  <si>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</si>
  <si>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</si>
  <si>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</si>
  <si>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</si>
  <si>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</si>
  <si>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</si>
  <si>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</si>
  <si>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</si>
  <si>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</si>
  <si>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</si>
  <si>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</si>
  <si>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</si>
  <si>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</si>
  <si>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</si>
  <si>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</si>
  <si>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</si>
  <si>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</si>
  <si>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</si>
  <si>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</si>
  <si>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</si>
  <si>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</si>
  <si>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</si>
  <si>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</si>
  <si>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</si>
  <si>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</si>
  <si>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</si>
  <si>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</si>
  <si>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</si>
  <si>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</si>
  <si>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</si>
  <si>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</si>
  <si>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</si>
  <si>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</si>
  <si>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</si>
  <si>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</si>
  <si>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</si>
  <si>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</si>
  <si>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</si>
  <si>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</si>
  <si>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</si>
  <si>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</si>
  <si>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</si>
  <si>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</si>
  <si>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</si>
  <si>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</si>
  <si>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</si>
  <si>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</si>
  <si>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</si>
  <si>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</si>
  <si>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</si>
  <si>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</si>
  <si>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</si>
  <si>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</si>
  <si>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</si>
  <si>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</si>
  <si>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</si>
  <si>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</si>
  <si>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</si>
  <si>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</si>
  <si>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</si>
  <si>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</si>
  <si>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</si>
  <si>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</si>
  <si>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</si>
  <si>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</si>
  <si>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</si>
  <si>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</si>
  <si>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</si>
  <si>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</si>
  <si>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</si>
  <si>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</si>
  <si>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</si>
  <si>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</si>
  <si>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</si>
  <si>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</si>
  <si>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</si>
  <si>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</si>
  <si>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</si>
  <si>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</si>
  <si>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</si>
  <si>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</si>
  <si>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</si>
  <si>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</si>
  <si>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</si>
  <si>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</si>
  <si>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</si>
  <si>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</si>
  <si>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</si>
  <si>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</si>
  <si>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</si>
  <si>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</si>
  <si>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</si>
  <si>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</si>
  <si>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</si>
  <si>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</si>
  <si>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</si>
  <si>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</si>
  <si>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</si>
  <si>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</si>
  <si>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</si>
  <si>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</si>
  <si>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</si>
  <si>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</si>
  <si>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</si>
  <si>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</si>
  <si>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</si>
  <si>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</si>
  <si>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</si>
  <si>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</si>
  <si>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</si>
  <si>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</si>
  <si>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</si>
  <si>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</si>
  <si>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</si>
  <si>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</si>
  <si>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</si>
  <si>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</si>
  <si>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</si>
  <si>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</si>
  <si>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</si>
  <si>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</si>
  <si>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</si>
  <si>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</si>
  <si>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</si>
  <si>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</si>
  <si>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</si>
  <si>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</si>
  <si>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</si>
  <si>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</si>
  <si>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</si>
  <si>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</si>
  <si>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</si>
  <si>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</si>
  <si>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</si>
  <si>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</si>
  <si>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</si>
  <si>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</si>
  <si>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</si>
  <si>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</si>
  <si>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</si>
  <si>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</si>
  <si>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</si>
  <si>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</si>
  <si>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</si>
  <si>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</si>
  <si>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</si>
  <si>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</si>
  <si>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</si>
  <si>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</si>
  <si>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</si>
  <si>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</si>
  <si>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</si>
  <si>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</si>
  <si>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</si>
  <si>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</si>
  <si>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</si>
  <si>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</si>
  <si>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</si>
  <si>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</si>
  <si>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</si>
  <si>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</si>
  <si>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</si>
  <si>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</si>
  <si>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</si>
  <si>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</si>
  <si>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</si>
  <si>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</si>
  <si>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</si>
  <si>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</si>
  <si>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</si>
  <si>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</si>
  <si>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</si>
  <si>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</si>
  <si>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</si>
  <si>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</si>
  <si>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</si>
  <si>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</si>
  <si>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</si>
  <si>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</si>
  <si>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</si>
  <si>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</si>
  <si>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</si>
  <si>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</si>
  <si>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</si>
  <si>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</si>
  <si>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</si>
  <si>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</si>
  <si>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</si>
  <si>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</si>
  <si>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</si>
  <si>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</si>
  <si>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</si>
  <si>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</si>
  <si>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</si>
  <si>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</si>
  <si>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</si>
  <si>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</si>
  <si>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</si>
  <si>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</si>
  <si>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</si>
  <si>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</si>
  <si>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</si>
  <si>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</si>
  <si>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</si>
  <si>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</si>
  <si>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</si>
  <si>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</si>
  <si>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</si>
  <si>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</si>
  <si>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</si>
  <si>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</si>
  <si>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</si>
  <si>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</si>
  <si>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</si>
  <si>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</si>
  <si>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</si>
  <si>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</si>
  <si>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</si>
  <si>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</si>
  <si>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</si>
  <si>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</si>
  <si>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</si>
  <si>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</si>
  <si>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</si>
  <si>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</si>
  <si>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</si>
  <si>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</si>
  <si>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</si>
  <si>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</si>
  <si>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</si>
  <si>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</si>
  <si>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</si>
  <si>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</si>
  <si>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</si>
  <si>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</si>
  <si>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</si>
  <si>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</si>
  <si>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</si>
  <si>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</si>
  <si>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</si>
  <si>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</si>
  <si>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</si>
  <si>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</si>
  <si>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</si>
  <si>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</si>
  <si>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</si>
  <si>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</si>
  <si>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</si>
  <si>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</si>
  <si>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</si>
  <si>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</si>
  <si>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</si>
  <si>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</si>
  <si>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</si>
  <si>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</si>
  <si>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</si>
  <si>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</si>
  <si>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</si>
  <si>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</si>
  <si>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</si>
  <si>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</si>
  <si>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</si>
  <si>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</si>
  <si>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</si>
  <si>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</si>
  <si>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</si>
  <si>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</si>
  <si>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</si>
  <si>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</si>
  <si>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</si>
  <si>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</si>
  <si>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</si>
  <si>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</si>
  <si>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</si>
  <si>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</si>
  <si>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</si>
  <si>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</si>
  <si>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</si>
  <si>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</si>
  <si>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</si>
  <si>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</si>
  <si>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</si>
  <si>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</si>
  <si>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</si>
  <si>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</si>
  <si>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</si>
  <si>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</si>
  <si>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</si>
  <si>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</si>
  <si>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</si>
  <si>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</si>
  <si>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</si>
  <si>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</si>
  <si>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</si>
  <si>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</si>
  <si>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</si>
  <si>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</si>
  <si>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</si>
  <si>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</si>
  <si>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</si>
  <si>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</si>
  <si>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</si>
  <si>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</si>
  <si>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</si>
  <si>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</si>
  <si>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</si>
  <si>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</si>
  <si>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</si>
  <si>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</si>
  <si>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</si>
  <si>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</si>
  <si>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</si>
  <si>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</si>
  <si>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</si>
  <si>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</si>
  <si>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</si>
  <si>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</si>
  <si>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</si>
  <si>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</si>
  <si>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</si>
  <si>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</si>
  <si>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</si>
  <si>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</si>
  <si>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</si>
  <si>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</si>
  <si>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</si>
  <si>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</si>
  <si>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</si>
  <si>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</si>
  <si>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</si>
  <si>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</si>
  <si>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</si>
  <si>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</si>
  <si>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</si>
  <si>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</si>
  <si>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</si>
  <si>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</si>
  <si>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</si>
  <si>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</si>
  <si>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</si>
  <si>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</si>
  <si>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</si>
  <si>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</si>
  <si>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</si>
  <si>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</si>
  <si>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</si>
  <si>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</si>
  <si>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</si>
  <si>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</si>
  <si>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</si>
  <si>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</si>
  <si>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</si>
  <si>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</si>
  <si>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</si>
  <si>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</si>
  <si>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</si>
  <si>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</si>
  <si>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</si>
  <si>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</si>
  <si>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</si>
  <si>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</si>
  <si>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</si>
  <si>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</si>
  <si>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</si>
  <si>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</si>
  <si>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</si>
  <si>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</si>
  <si>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</si>
  <si>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</si>
  <si>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</si>
  <si>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</si>
  <si>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</si>
  <si>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</si>
  <si>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</si>
  <si>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</si>
  <si>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</si>
  <si>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</si>
  <si>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</si>
  <si>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</si>
  <si>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</si>
  <si>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</si>
  <si>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</si>
  <si>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</si>
  <si>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</si>
  <si>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</si>
  <si>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</si>
  <si>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</si>
  <si>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</si>
  <si>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</si>
  <si>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</si>
  <si>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</si>
  <si>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</si>
  <si>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</si>
  <si>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</si>
  <si>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</si>
  <si>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</si>
  <si>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</si>
  <si>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</si>
  <si>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</si>
  <si>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</si>
  <si>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</si>
  <si>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</si>
  <si>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</si>
  <si>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</si>
  <si>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</si>
  <si>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</si>
  <si>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</si>
  <si>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</si>
  <si>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</si>
  <si>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</si>
  <si>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</si>
  <si>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</si>
  <si>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</si>
  <si>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</si>
  <si>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</si>
  <si>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</si>
  <si>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</si>
  <si>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</si>
  <si>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</si>
  <si>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</si>
  <si>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</si>
  <si>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</si>
  <si>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</si>
  <si>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</si>
  <si>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</si>
  <si>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</si>
  <si>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</si>
  <si>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</si>
  <si>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</si>
  <si>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</si>
  <si>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</si>
  <si>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</si>
  <si>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</si>
  <si>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</si>
  <si>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</si>
  <si>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</si>
  <si>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</si>
  <si>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</si>
  <si>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</si>
  <si>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</si>
  <si>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</si>
  <si>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</si>
  <si>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</si>
  <si>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</si>
  <si>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</si>
  <si>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</si>
  <si>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</si>
  <si>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</si>
  <si>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</si>
  <si>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</si>
  <si>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</si>
  <si>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</si>
  <si>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</si>
  <si>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</si>
  <si>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</si>
  <si>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</si>
  <si>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</si>
  <si>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</si>
  <si>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</si>
  <si>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</si>
  <si>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</si>
  <si>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</si>
  <si>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</si>
  <si>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</si>
  <si>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</si>
  <si>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</si>
  <si>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</si>
  <si>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</si>
  <si>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</si>
  <si>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</si>
  <si>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</si>
  <si>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</si>
  <si>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</si>
  <si>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</si>
  <si>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</si>
  <si>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</si>
  <si>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</si>
  <si>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</si>
  <si>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</si>
  <si>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</si>
  <si>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</si>
  <si>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</si>
  <si>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</si>
  <si>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</si>
  <si>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</si>
  <si>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</si>
  <si>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</si>
  <si>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</si>
  <si>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</si>
  <si>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</si>
  <si>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</si>
  <si>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</si>
  <si>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</si>
  <si>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</si>
  <si>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</si>
  <si>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</si>
  <si>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</si>
  <si>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</si>
  <si>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</si>
  <si>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</si>
  <si>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</si>
  <si>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</si>
  <si>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</si>
  <si>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</si>
  <si>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</si>
  <si>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</si>
  <si>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</si>
  <si>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</si>
  <si>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</si>
  <si>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</si>
  <si>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</si>
  <si>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</si>
  <si>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</si>
  <si>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</si>
  <si>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</si>
  <si>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</si>
  <si>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</si>
  <si>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</si>
  <si>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</si>
  <si>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</si>
  <si>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</si>
  <si>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</si>
  <si>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</si>
  <si>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</si>
  <si>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</si>
  <si>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</si>
  <si>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</si>
  <si>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</si>
  <si>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</si>
  <si>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</si>
  <si>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</si>
  <si>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</si>
  <si>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</si>
  <si>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</si>
  <si>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</si>
  <si>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</si>
  <si>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</si>
  <si>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</si>
  <si>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</si>
  <si>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</si>
  <si>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</si>
  <si>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</si>
  <si>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</si>
  <si>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</si>
  <si>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</si>
  <si>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</si>
  <si>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</si>
  <si>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</si>
  <si>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</si>
  <si>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</si>
  <si>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</si>
  <si>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</si>
  <si>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</si>
  <si>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</si>
  <si>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</si>
  <si>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</si>
  <si>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</si>
  <si>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</si>
  <si>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</si>
  <si>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</si>
  <si>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</si>
  <si>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</si>
  <si>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</si>
  <si>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</si>
  <si>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</si>
  <si>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</si>
  <si>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</si>
  <si>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</si>
  <si>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</si>
  <si>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</si>
  <si>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</si>
  <si>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</si>
  <si>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</si>
  <si>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</si>
  <si>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</si>
  <si>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</si>
  <si>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</si>
  <si>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</si>
  <si>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</si>
  <si>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</si>
  <si>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</si>
  <si>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</si>
  <si>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</si>
  <si>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</si>
  <si>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</si>
  <si>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</si>
  <si>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</si>
  <si>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</si>
  <si>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</si>
  <si>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</si>
  <si>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</si>
  <si>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</si>
  <si>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</si>
  <si>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</si>
  <si>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</si>
  <si>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</si>
  <si>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</si>
  <si>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</si>
  <si>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</si>
  <si>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</si>
  <si>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</si>
  <si>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</si>
  <si>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</si>
  <si>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</si>
  <si>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</si>
  <si>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</si>
  <si>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</si>
  <si>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</si>
  <si>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</si>
  <si>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</si>
  <si>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</si>
  <si>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</si>
  <si>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</si>
  <si>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</si>
  <si>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</si>
  <si>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</si>
  <si>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</si>
  <si>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</si>
  <si>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</si>
  <si>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</si>
  <si>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</si>
  <si>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</si>
  <si>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</si>
  <si>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</si>
  <si>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</si>
  <si>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</si>
  <si>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</si>
  <si>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</si>
  <si>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</si>
  <si>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</si>
  <si>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</si>
  <si>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</si>
  <si>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</si>
  <si>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</si>
  <si>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</si>
  <si>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</si>
  <si>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</si>
  <si>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</si>
  <si>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</si>
  <si>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</si>
  <si>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</si>
  <si>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</si>
  <si>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</si>
  <si>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</si>
  <si>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</si>
  <si>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</si>
  <si>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</si>
  <si>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</si>
  <si>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</si>
  <si>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</si>
  <si>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</si>
  <si>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</si>
  <si>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</si>
  <si>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</si>
  <si>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</si>
  <si>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</si>
  <si>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</si>
  <si>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</si>
  <si>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</si>
  <si>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</si>
  <si>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</si>
  <si>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</si>
  <si>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</si>
  <si>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</si>
  <si>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</si>
  <si>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</si>
  <si>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</si>
  <si>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</si>
  <si>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</si>
  <si>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</si>
  <si>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</si>
  <si>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</si>
  <si>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</si>
  <si>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</si>
  <si>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</si>
  <si>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</si>
  <si>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</si>
  <si>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</si>
  <si>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</si>
  <si>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</si>
  <si>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</si>
  <si>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</si>
  <si>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</si>
  <si>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</si>
  <si>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</si>
  <si>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</si>
  <si>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</si>
  <si>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</si>
  <si>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</si>
  <si>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</si>
  <si>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</si>
  <si>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</si>
  <si>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</si>
  <si>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</si>
  <si>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</si>
  <si>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</si>
  <si>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</si>
  <si>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</si>
  <si>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</si>
  <si>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</si>
  <si>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</si>
  <si>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</si>
  <si>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</si>
  <si>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</si>
  <si>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</si>
  <si>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</si>
  <si>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</si>
  <si>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</si>
  <si>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</si>
  <si>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</si>
  <si>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</si>
  <si>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</si>
  <si>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</si>
  <si>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</si>
  <si>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</si>
  <si>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</si>
  <si>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</si>
  <si>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</si>
  <si>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</si>
  <si>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</si>
  <si>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</si>
  <si>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</si>
  <si>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</si>
  <si>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</si>
  <si>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</si>
  <si>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</si>
  <si>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</si>
  <si>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</si>
  <si>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</si>
  <si>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</si>
  <si>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</si>
  <si>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</si>
  <si>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</si>
  <si>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</si>
  <si>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</si>
  <si>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</si>
  <si>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</si>
  <si>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</si>
  <si>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</si>
  <si>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</si>
  <si>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</si>
  <si>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</si>
  <si>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</si>
  <si>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</si>
  <si>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</si>
  <si>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</si>
  <si>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</si>
  <si>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</si>
  <si>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</si>
  <si>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</si>
  <si>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</si>
  <si>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</si>
  <si>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</si>
  <si>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</si>
  <si>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</si>
  <si>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</si>
  <si>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</si>
  <si>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</si>
  <si>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</si>
  <si>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</si>
  <si>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</si>
  <si>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</si>
  <si>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</si>
  <si>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</si>
  <si>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</si>
  <si>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</si>
  <si>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</si>
  <si>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</si>
  <si>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</si>
  <si>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</si>
  <si>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</si>
  <si>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</si>
  <si>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</si>
  <si>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</si>
  <si>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</si>
  <si>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</si>
  <si>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</si>
  <si>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</si>
  <si>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</si>
  <si>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</si>
  <si>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</si>
  <si>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</si>
  <si>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</si>
  <si>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</si>
  <si>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</si>
  <si>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</si>
  <si>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</si>
  <si>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</si>
  <si>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</si>
  <si>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</si>
  <si>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</si>
  <si>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</si>
  <si>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</si>
  <si>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</si>
  <si>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</si>
  <si>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</si>
  <si>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</si>
  <si>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</si>
  <si>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</si>
  <si>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</si>
  <si>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</si>
  <si>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</si>
  <si>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</si>
  <si>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</si>
  <si>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</si>
  <si>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</si>
  <si>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</si>
  <si>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</si>
  <si>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</si>
  <si>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</si>
  <si>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</si>
  <si>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</si>
  <si>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</si>
  <si>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</si>
  <si>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</si>
  <si>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</si>
  <si>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</si>
  <si>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</si>
  <si>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</si>
  <si>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</si>
  <si>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</si>
  <si>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</si>
  <si>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</si>
  <si>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</si>
  <si>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</si>
  <si>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</si>
  <si>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</si>
  <si>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</si>
  <si>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</si>
  <si>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</si>
  <si>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</si>
  <si>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</si>
  <si>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</si>
  <si>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</si>
  <si>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</si>
  <si>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</si>
  <si>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</si>
  <si>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</si>
  <si>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</si>
  <si>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</si>
  <si>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</si>
  <si>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</si>
  <si>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</si>
  <si>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</si>
  <si>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</si>
  <si>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</si>
  <si>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</si>
  <si>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</si>
  <si>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</si>
  <si>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</si>
  <si>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</si>
  <si>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</si>
  <si>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</si>
  <si>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</si>
  <si>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</si>
  <si>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</si>
  <si>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</si>
  <si>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</si>
  <si>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</si>
  <si>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</si>
  <si>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</si>
  <si>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</si>
  <si>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</si>
  <si>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</si>
  <si>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</si>
  <si>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</si>
  <si>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</si>
  <si>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</si>
  <si>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</si>
  <si>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</si>
  <si>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</si>
  <si>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</si>
  <si>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</si>
  <si>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</si>
  <si>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</si>
  <si>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</si>
  <si>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</si>
  <si>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</si>
  <si>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</si>
  <si>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</si>
  <si>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</si>
  <si>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</si>
  <si>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</si>
  <si>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</si>
  <si>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</si>
  <si>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</si>
  <si>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</si>
  <si>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</si>
  <si>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</si>
  <si>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</si>
  <si>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</si>
  <si>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</si>
  <si>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</si>
  <si>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</si>
  <si>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</si>
  <si>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</si>
  <si>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</si>
  <si>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</si>
  <si>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</si>
  <si>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</si>
  <si>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</si>
  <si>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</si>
  <si>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</si>
  <si>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</si>
  <si>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</si>
  <si>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</si>
  <si>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</si>
  <si>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</si>
  <si>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</si>
  <si>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</si>
  <si>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</si>
  <si>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</si>
  <si>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</si>
  <si>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</si>
  <si>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</si>
  <si>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</si>
  <si>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</si>
  <si>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</si>
  <si>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</si>
  <si>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</si>
  <si>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</si>
  <si>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</si>
  <si>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</si>
  <si>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</si>
  <si>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</si>
  <si>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</si>
  <si>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</si>
  <si>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</si>
  <si>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</si>
  <si>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</si>
  <si>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</si>
  <si>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</si>
  <si>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</si>
  <si>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</si>
  <si>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</si>
  <si>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</si>
  <si>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</si>
  <si>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</si>
  <si>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</si>
  <si>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</si>
  <si>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</si>
  <si>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</si>
  <si>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</si>
  <si>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</si>
  <si>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</si>
  <si>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</si>
  <si>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</si>
  <si>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</si>
  <si>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</si>
  <si>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</si>
  <si>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</si>
  <si>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</si>
  <si>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</si>
  <si>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</si>
  <si>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</si>
  <si>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</si>
  <si>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</si>
  <si>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</si>
  <si>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</si>
  <si>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</si>
  <si>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</si>
  <si>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</si>
  <si>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</si>
  <si>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</si>
  <si>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</si>
  <si>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</si>
  <si>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</si>
  <si>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</si>
  <si>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</si>
  <si>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</si>
  <si>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</si>
  <si>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</si>
  <si>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</si>
  <si>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</si>
  <si>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</si>
  <si>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</si>
  <si>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</si>
  <si>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</si>
  <si>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</si>
  <si>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</si>
  <si>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</si>
  <si>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</si>
  <si>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</si>
  <si>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</si>
  <si>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</si>
  <si>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</si>
  <si>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</si>
  <si>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</si>
  <si>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</si>
  <si>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</si>
  <si>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</si>
  <si>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</si>
  <si>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</si>
  <si>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</si>
  <si>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</si>
  <si>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</si>
  <si>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</si>
  <si>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</si>
  <si>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</si>
  <si>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</si>
  <si>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</si>
  <si>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</si>
  <si>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</si>
  <si>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</si>
  <si>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</si>
  <si>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</si>
  <si>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</si>
  <si>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</si>
  <si>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</si>
  <si>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</si>
  <si>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</si>
  <si>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</si>
  <si>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</si>
  <si>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</si>
  <si>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</si>
  <si>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</si>
  <si>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</si>
  <si>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</si>
  <si>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</si>
  <si>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</si>
  <si>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</si>
  <si>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</si>
  <si>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</si>
  <si>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</si>
  <si>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</si>
  <si>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</si>
  <si>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</si>
  <si>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</si>
  <si>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</si>
  <si>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</si>
  <si>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</si>
  <si>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</si>
  <si>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</si>
  <si>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</si>
  <si>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</si>
  <si>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</si>
  <si>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</si>
  <si>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</si>
  <si>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</si>
  <si>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</si>
  <si>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</si>
  <si>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</si>
  <si>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</si>
  <si>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</si>
  <si>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</si>
  <si>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</si>
  <si>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</si>
  <si>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</si>
  <si>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</si>
  <si>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</si>
  <si>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</si>
  <si>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</si>
  <si>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</si>
  <si>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</si>
  <si>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</si>
  <si>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</si>
  <si>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</si>
  <si>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</si>
  <si>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</si>
  <si>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</si>
  <si>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</si>
  <si>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</si>
  <si>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</si>
  <si>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</si>
  <si>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</si>
  <si>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</si>
  <si>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</si>
  <si>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</si>
  <si>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</si>
  <si>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</si>
  <si>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</si>
  <si>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</si>
  <si>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</si>
  <si>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</si>
  <si>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</si>
  <si>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</si>
  <si>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</si>
  <si>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</si>
  <si>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</si>
  <si>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</si>
  <si>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</si>
  <si>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</si>
  <si>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</si>
  <si>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</si>
  <si>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</si>
  <si>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</si>
  <si>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</si>
  <si>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</si>
  <si>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</si>
  <si>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</si>
  <si>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</si>
  <si>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</si>
  <si>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</si>
  <si>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</si>
  <si>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</si>
  <si>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</si>
  <si>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</si>
  <si>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</si>
  <si>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</si>
  <si>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</si>
  <si>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</si>
  <si>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</si>
  <si>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</si>
  <si>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</si>
  <si>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</si>
  <si>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</si>
  <si>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</si>
  <si>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</si>
  <si>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</si>
  <si>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</si>
  <si>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</si>
  <si>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</si>
  <si>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</si>
  <si>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</si>
  <si>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</si>
  <si>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</si>
  <si>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</si>
  <si>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</si>
  <si>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</si>
  <si>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</si>
  <si>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</si>
  <si>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</si>
  <si>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</si>
  <si>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</si>
  <si>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</si>
  <si>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</si>
  <si>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</si>
  <si>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</si>
  <si>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</si>
  <si>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</si>
  <si>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</si>
  <si>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</si>
  <si>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</si>
  <si>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</si>
  <si>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</si>
  <si>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</si>
  <si>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</si>
  <si>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</si>
  <si>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</si>
  <si>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</si>
  <si>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</si>
  <si>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</si>
  <si>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</si>
  <si>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</si>
  <si>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</si>
  <si>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</si>
  <si>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</si>
  <si>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</si>
  <si>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</si>
  <si>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</si>
  <si>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</si>
  <si>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</si>
  <si>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</si>
  <si>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</si>
  <si>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</si>
  <si>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</si>
  <si>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</si>
  <si>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</si>
  <si>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</si>
  <si>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</si>
  <si>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</si>
  <si>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</si>
  <si>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</si>
  <si>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</si>
  <si>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</si>
  <si>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</si>
  <si>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</si>
  <si>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</si>
  <si>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</si>
  <si>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</si>
  <si>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</si>
  <si>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</si>
  <si>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</si>
  <si>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</si>
  <si>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</si>
  <si>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</si>
  <si>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</si>
  <si>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</si>
  <si>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</si>
  <si>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</si>
  <si>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</si>
  <si>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</si>
  <si>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</si>
  <si>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</si>
  <si>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</si>
  <si>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</si>
  <si>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</si>
  <si>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</si>
  <si>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</si>
  <si>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</si>
  <si>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</si>
  <si>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</si>
  <si>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</si>
  <si>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</si>
  <si>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</si>
  <si>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</si>
  <si>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</si>
  <si>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</si>
  <si>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</si>
  <si>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</si>
  <si>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</si>
  <si>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</si>
  <si>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</si>
  <si>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</si>
  <si>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</si>
  <si>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</si>
  <si>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</si>
  <si>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</si>
  <si>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</si>
  <si>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</si>
  <si>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</si>
  <si>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</si>
  <si>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</si>
  <si>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</si>
  <si>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</si>
  <si>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</si>
  <si>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</si>
  <si>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</si>
  <si>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</si>
  <si>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</si>
  <si>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</si>
  <si>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</si>
  <si>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</si>
  <si>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</si>
  <si>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</si>
  <si>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</si>
  <si>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</si>
  <si>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</si>
  <si>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</si>
  <si>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</si>
  <si>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</si>
  <si>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</si>
  <si>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</si>
  <si>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</si>
  <si>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</si>
  <si>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</si>
  <si>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</si>
  <si>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</si>
  <si>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</si>
  <si>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</si>
  <si>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</si>
  <si>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</si>
  <si>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</si>
  <si>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</si>
  <si>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</si>
  <si>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</si>
  <si>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</si>
  <si>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</si>
  <si>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</si>
  <si>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</si>
  <si>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</si>
  <si>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</si>
  <si>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</si>
  <si>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</si>
  <si>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</si>
  <si>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</si>
  <si>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</si>
  <si>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</si>
  <si>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</si>
  <si>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</si>
  <si>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</si>
  <si>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</si>
  <si>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</si>
  <si>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</si>
  <si>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</si>
  <si>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</si>
  <si>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</si>
  <si>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</si>
  <si>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</si>
  <si>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</si>
  <si>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</si>
  <si>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</si>
  <si>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</si>
  <si>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</si>
  <si>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</si>
  <si>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</si>
  <si>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</si>
  <si>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</si>
  <si>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</si>
  <si>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</si>
  <si>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</si>
  <si>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</si>
  <si>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</si>
  <si>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</si>
  <si>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</si>
  <si>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</si>
  <si>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</si>
  <si>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</si>
  <si>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</si>
  <si>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</si>
  <si>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</si>
  <si>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</si>
  <si>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</si>
  <si>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</si>
  <si>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</si>
  <si>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</si>
  <si>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</si>
  <si>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</si>
  <si>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</si>
  <si>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</si>
  <si>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</si>
  <si>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</si>
  <si>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</si>
  <si>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</si>
  <si>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</si>
  <si>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</si>
  <si>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</si>
  <si>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</si>
  <si>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</si>
  <si>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</si>
  <si>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</si>
  <si>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</si>
  <si>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</si>
  <si>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</si>
  <si>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</si>
  <si>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</si>
  <si>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</si>
  <si>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</si>
  <si>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</si>
  <si>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</si>
  <si>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</si>
  <si>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</si>
  <si>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</si>
  <si>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</si>
  <si>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</si>
  <si>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</si>
  <si>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</si>
  <si>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</si>
  <si>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</si>
  <si>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</si>
  <si>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</si>
  <si>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</si>
  <si>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</si>
  <si>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</si>
  <si>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</si>
  <si>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</si>
  <si>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</si>
  <si>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</si>
  <si>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</si>
  <si>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</si>
  <si>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</si>
  <si>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</si>
  <si>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</si>
  <si>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</si>
  <si>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</si>
  <si>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</si>
  <si>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</si>
  <si>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</si>
  <si>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</si>
  <si>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</si>
  <si>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</si>
  <si>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</si>
  <si>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</si>
  <si>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</si>
  <si>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</si>
  <si>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</si>
  <si>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</si>
  <si>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</si>
  <si>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</si>
  <si>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</si>
  <si>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</si>
  <si>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</si>
  <si>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</si>
  <si>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</si>
  <si>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</si>
  <si>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</si>
  <si>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</si>
  <si>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</si>
  <si>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</si>
  <si>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</si>
  <si>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</si>
  <si>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</si>
  <si>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</si>
  <si>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</si>
  <si>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</si>
  <si>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</si>
  <si>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</si>
  <si>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</si>
  <si>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</si>
  <si>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</si>
  <si>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</si>
  <si>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</si>
  <si>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</si>
  <si>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</si>
  <si>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</si>
  <si>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</si>
  <si>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</si>
  <si>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</si>
  <si>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</si>
  <si>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</si>
  <si>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</si>
  <si>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</si>
  <si>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</si>
  <si>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</si>
  <si>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</si>
  <si>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</si>
  <si>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</si>
  <si>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</si>
  <si>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</si>
  <si>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</si>
  <si>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</si>
  <si>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</si>
  <si>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</si>
  <si>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</si>
  <si>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</si>
  <si>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</si>
  <si>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</si>
  <si>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</si>
  <si>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</si>
  <si>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</si>
  <si>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</si>
  <si>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</si>
  <si>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</si>
  <si>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</si>
  <si>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</si>
  <si>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</si>
  <si>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</si>
  <si>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</si>
  <si>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</si>
  <si>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</si>
  <si>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</si>
  <si>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</si>
  <si>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</si>
  <si>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</si>
  <si>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</si>
  <si>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</si>
  <si>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</si>
  <si>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</si>
  <si>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</si>
  <si>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</si>
  <si>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</si>
  <si>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</si>
  <si>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</si>
  <si>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</si>
  <si>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</si>
  <si>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</si>
  <si>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</si>
  <si>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</si>
  <si>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</si>
  <si>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</si>
  <si>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</si>
  <si>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</si>
  <si>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</si>
  <si>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</si>
  <si>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</si>
  <si>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</si>
  <si>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</si>
  <si>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</si>
  <si>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</si>
  <si>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</si>
  <si>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</si>
  <si>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</si>
  <si>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</si>
  <si>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</si>
  <si>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</si>
  <si>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</si>
  <si>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</si>
  <si>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</si>
  <si>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</si>
  <si>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</si>
  <si>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</si>
  <si>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</si>
  <si>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</si>
  <si>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</si>
  <si>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</si>
  <si>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</si>
  <si>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</si>
  <si>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</si>
  <si>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</si>
  <si>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</si>
  <si>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</si>
  <si>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</si>
  <si>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</si>
  <si>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</si>
  <si>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</si>
  <si>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</si>
  <si>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</si>
  <si>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</si>
  <si>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</si>
  <si>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</si>
  <si>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</si>
  <si>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</si>
  <si>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</si>
  <si>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</si>
  <si>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</si>
  <si>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</si>
  <si>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</si>
  <si>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</si>
  <si>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</si>
  <si>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</si>
  <si>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</si>
  <si>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</si>
  <si>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</si>
  <si>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</si>
  <si>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</si>
  <si>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</si>
  <si>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</si>
  <si>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</si>
  <si>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</si>
  <si>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</si>
  <si>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</si>
  <si>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</si>
  <si>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</si>
  <si>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</si>
  <si>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</si>
  <si>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</si>
  <si>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</si>
  <si>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</si>
  <si>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</si>
  <si>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</si>
  <si>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</si>
  <si>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</si>
  <si>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</si>
  <si>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</si>
  <si>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</si>
  <si>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</si>
  <si>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</si>
  <si>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</si>
  <si>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</si>
  <si>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</si>
  <si>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</si>
  <si>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</si>
  <si>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</si>
  <si>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</si>
  <si>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</si>
  <si>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</si>
  <si>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</si>
  <si>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</si>
  <si>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</si>
  <si>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</si>
  <si>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</si>
  <si>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</si>
  <si>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</si>
  <si>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</si>
  <si>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</si>
  <si>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</si>
  <si>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</si>
  <si>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</si>
  <si>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</si>
  <si>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</si>
  <si>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</si>
  <si>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</si>
  <si>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</si>
  <si>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</si>
  <si>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</si>
  <si>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</si>
  <si>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</si>
  <si>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</si>
  <si>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</si>
  <si>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</si>
  <si>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</si>
  <si>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</si>
  <si>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</si>
  <si>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</si>
  <si>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</si>
  <si>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</si>
  <si>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</si>
  <si>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</si>
  <si>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</si>
  <si>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</si>
  <si>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</si>
  <si>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</si>
  <si>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</si>
  <si>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</si>
  <si>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</si>
  <si>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</si>
  <si>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</si>
  <si>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</si>
  <si>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</si>
  <si>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</si>
  <si>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</si>
  <si>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</si>
  <si>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</si>
  <si>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</si>
  <si>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</si>
  <si>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</si>
  <si>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</si>
  <si>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</si>
  <si>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</si>
  <si>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</si>
  <si>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</si>
  <si>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</si>
  <si>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</si>
  <si>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</si>
  <si>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</si>
  <si>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</si>
  <si>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</si>
  <si>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</si>
  <si>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</si>
  <si>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</si>
  <si>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</si>
  <si>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</si>
  <si>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</si>
  <si>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</si>
  <si>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</si>
  <si>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</si>
  <si>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</si>
  <si>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</si>
  <si>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</si>
  <si>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</si>
  <si>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</si>
  <si>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</si>
  <si>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</si>
  <si>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</si>
  <si>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</si>
  <si>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</si>
  <si>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</si>
  <si>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</si>
  <si>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</si>
  <si>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</si>
  <si>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</si>
  <si>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</si>
  <si>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</si>
  <si>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</si>
  <si>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</si>
  <si>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</si>
  <si>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</si>
  <si>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</si>
  <si>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</si>
  <si>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</si>
  <si>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</si>
  <si>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</si>
  <si>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</si>
  <si>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</si>
  <si>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</si>
  <si>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</si>
  <si>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</si>
  <si>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</si>
  <si>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</si>
  <si>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</si>
  <si>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</si>
  <si>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</si>
  <si>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</si>
  <si>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</si>
  <si>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</si>
  <si>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</si>
  <si>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</si>
  <si>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</si>
  <si>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</si>
  <si>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</si>
  <si>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</si>
  <si>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</si>
  <si>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</si>
  <si>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</si>
  <si>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</si>
  <si>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</si>
  <si>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</si>
  <si>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</si>
  <si>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</si>
  <si>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</si>
  <si>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</si>
  <si>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</si>
  <si>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</si>
  <si>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</si>
  <si>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</si>
  <si>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</si>
  <si>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</si>
  <si>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</si>
  <si>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</si>
  <si>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</si>
  <si>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</si>
  <si>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</si>
  <si>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</si>
  <si>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</si>
  <si>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</si>
  <si>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</si>
  <si>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</si>
  <si>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</si>
  <si>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</si>
  <si>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</si>
  <si>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</si>
  <si>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</si>
  <si>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</si>
  <si>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</si>
  <si>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</si>
  <si>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</si>
  <si>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</si>
  <si>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</si>
  <si>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</si>
  <si>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</si>
  <si>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</si>
  <si>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</si>
  <si>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</si>
  <si>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</si>
  <si>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</si>
  <si>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</si>
  <si>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</si>
  <si>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</si>
  <si>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</si>
  <si>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</si>
  <si>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</si>
  <si>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</si>
  <si>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</si>
  <si>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</si>
  <si>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</si>
  <si>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</si>
  <si>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</si>
  <si>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</si>
  <si>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</si>
  <si>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</si>
  <si>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</si>
  <si>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</si>
  <si>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</si>
  <si>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</si>
  <si>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</si>
  <si>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</si>
  <si>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</si>
  <si>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</si>
  <si>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</si>
  <si>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</si>
  <si>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</si>
  <si>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</si>
  <si>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</si>
  <si>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</si>
  <si>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</si>
  <si>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</si>
  <si>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</si>
  <si>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</si>
  <si>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</si>
  <si>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</si>
  <si>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</si>
  <si>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</si>
  <si>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</si>
  <si>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</si>
  <si>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</si>
  <si>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</si>
  <si>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</si>
  <si>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</si>
  <si>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</si>
  <si>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</si>
  <si>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</si>
  <si>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</si>
  <si>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</si>
  <si>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</si>
  <si>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</si>
  <si>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</si>
  <si>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</si>
  <si>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</si>
  <si>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</si>
  <si>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</si>
  <si>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</si>
  <si>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</si>
  <si>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</si>
  <si>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</si>
  <si>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</si>
  <si>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</si>
  <si>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</si>
  <si>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</si>
  <si>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</si>
  <si>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</si>
  <si>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</si>
  <si>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</si>
  <si>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</si>
  <si>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</si>
  <si>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</si>
  <si>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</si>
  <si>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</si>
  <si>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</si>
  <si>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</si>
  <si>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</si>
  <si>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</si>
  <si>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</si>
  <si>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</si>
  <si>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</si>
  <si>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</si>
  <si>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</si>
  <si>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</si>
  <si>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</si>
  <si>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</si>
  <si>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</si>
  <si>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</si>
  <si>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</si>
  <si>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</si>
  <si>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</si>
  <si>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</si>
  <si>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</si>
  <si>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</si>
  <si>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</si>
  <si>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</si>
  <si>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</si>
  <si>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</si>
  <si>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</si>
  <si>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</si>
  <si>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</si>
  <si>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</si>
  <si>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</si>
  <si>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</si>
  <si>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</si>
  <si>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</si>
  <si>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</si>
  <si>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</si>
  <si>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</si>
  <si>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</si>
  <si>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</si>
  <si>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</si>
  <si>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</si>
  <si>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</si>
  <si>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</si>
  <si>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</si>
  <si>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</si>
  <si>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</si>
  <si>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</si>
  <si>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</si>
  <si>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</si>
  <si>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</si>
  <si>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</si>
  <si>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</si>
  <si>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</si>
  <si>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</si>
  <si>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</si>
  <si>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</si>
  <si>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</si>
  <si>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</si>
  <si>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</si>
  <si>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</si>
  <si>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</si>
  <si>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</si>
  <si>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</si>
  <si>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</si>
  <si>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</si>
  <si>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</si>
  <si>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</si>
  <si>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</si>
  <si>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</si>
  <si>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</si>
  <si>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</si>
  <si>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</si>
  <si>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</si>
  <si>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</si>
  <si>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</si>
  <si>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</si>
  <si>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</si>
  <si>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</si>
  <si>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</si>
  <si>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</si>
  <si>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</si>
  <si>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</si>
  <si>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</si>
  <si>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</si>
  <si>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</si>
  <si>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</si>
  <si>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</si>
  <si>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</si>
  <si>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</si>
  <si>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</si>
  <si>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</si>
  <si>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</si>
  <si>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</si>
  <si>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</si>
  <si>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</si>
  <si>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</si>
  <si>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</si>
  <si>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</si>
  <si>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</si>
  <si>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</si>
  <si>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</si>
  <si>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</si>
  <si>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</si>
  <si>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</si>
  <si>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</si>
  <si>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</si>
  <si>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</si>
  <si>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</si>
  <si>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</si>
  <si>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</si>
  <si>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</si>
  <si>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</si>
  <si>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</si>
  <si>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</si>
  <si>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</si>
  <si>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</si>
  <si>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</si>
  <si>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</si>
  <si>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</si>
  <si>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</si>
  <si>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</si>
  <si>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</si>
  <si>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</si>
  <si>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</si>
  <si>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</si>
  <si>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</si>
  <si>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</si>
  <si>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</si>
  <si>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</si>
  <si>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</si>
  <si>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</si>
  <si>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</si>
  <si>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</si>
  <si>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</si>
  <si>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</si>
  <si>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</si>
  <si>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</si>
  <si>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</si>
  <si>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</si>
  <si>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</si>
  <si>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</si>
  <si>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</si>
  <si>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</si>
  <si>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</si>
  <si>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</si>
  <si>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</si>
  <si>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</si>
  <si>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</si>
  <si>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</si>
  <si>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</si>
  <si>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</si>
  <si>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</si>
  <si>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</si>
  <si>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</si>
  <si>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</si>
  <si>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</si>
  <si>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</si>
  <si>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</si>
  <si>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</si>
  <si>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</si>
  <si>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</si>
  <si>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</si>
  <si>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</si>
  <si>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</si>
  <si>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</si>
  <si>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</si>
  <si>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</si>
  <si>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</si>
  <si>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</si>
  <si>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</si>
  <si>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</si>
  <si>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</si>
  <si>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</si>
  <si>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</si>
  <si>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</si>
  <si>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</si>
  <si>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</si>
  <si>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</si>
  <si>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</si>
  <si>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</si>
  <si>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</si>
  <si>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</si>
  <si>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</si>
  <si>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</si>
  <si>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</si>
  <si>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</si>
  <si>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</si>
  <si>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</si>
  <si>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</si>
  <si>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</si>
  <si>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</si>
  <si>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</si>
  <si>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</si>
  <si>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</si>
  <si>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</si>
  <si>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</si>
  <si>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</si>
  <si>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</si>
  <si>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</si>
  <si>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</si>
  <si>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</si>
  <si>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</si>
  <si>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</si>
  <si>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</si>
  <si>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</si>
  <si>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</si>
  <si>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</si>
  <si>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</si>
  <si>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</si>
  <si>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</si>
  <si>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</si>
  <si>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</si>
  <si>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</si>
  <si>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</si>
  <si>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</si>
  <si>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</si>
  <si>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</si>
  <si>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</si>
  <si>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</si>
  <si>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</si>
  <si>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</si>
  <si>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</si>
  <si>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</si>
  <si>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</si>
  <si>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</si>
  <si>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</si>
  <si>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</si>
  <si>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</si>
  <si>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</si>
  <si>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</si>
  <si>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</si>
  <si>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</si>
  <si>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</si>
  <si>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</si>
  <si>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</si>
  <si>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</si>
  <si>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</si>
  <si>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</si>
  <si>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</si>
  <si>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</si>
  <si>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</si>
  <si>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</si>
  <si>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</si>
  <si>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</si>
  <si>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</si>
  <si>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</si>
  <si>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</si>
  <si>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</si>
  <si>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</si>
  <si>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</si>
  <si>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</si>
  <si>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</si>
  <si>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</si>
  <si>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</si>
  <si>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</si>
  <si>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</si>
  <si>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</si>
  <si>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</si>
  <si>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</si>
  <si>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</si>
  <si>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</si>
  <si>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</si>
  <si>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</si>
  <si>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</si>
  <si>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</si>
  <si>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</si>
  <si>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</si>
  <si>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</si>
  <si>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</si>
  <si>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</si>
  <si>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</si>
  <si>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</si>
  <si>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</si>
  <si>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</si>
  <si>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</si>
  <si>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</si>
  <si>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</si>
  <si>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</si>
  <si>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</si>
  <si>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</si>
  <si>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</si>
  <si>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</si>
  <si>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</si>
  <si>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</si>
  <si>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</si>
  <si>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</si>
  <si>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</si>
  <si>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</si>
  <si>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</si>
  <si>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</si>
  <si>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</si>
  <si>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</si>
  <si>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</si>
  <si>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</si>
  <si>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</si>
  <si>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</si>
  <si>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</si>
  <si>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</si>
  <si>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</si>
  <si>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</si>
  <si>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</si>
  <si>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</si>
  <si>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</si>
  <si>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</si>
  <si>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</si>
  <si>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</si>
  <si>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</si>
  <si>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</si>
  <si>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</si>
  <si>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</si>
  <si>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</si>
  <si>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</si>
  <si>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</si>
  <si>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</si>
  <si>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</si>
  <si>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</si>
  <si>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</si>
  <si>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</si>
  <si>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</si>
  <si>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</si>
  <si>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</si>
  <si>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</si>
  <si>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</si>
  <si>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</si>
  <si>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</si>
  <si>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</si>
  <si>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</si>
  <si>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</si>
  <si>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</si>
  <si>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</si>
  <si>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</si>
  <si>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</si>
  <si>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</si>
  <si>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</si>
  <si>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</si>
  <si>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</si>
  <si>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</si>
  <si>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</si>
  <si>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</si>
  <si>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</si>
  <si>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</si>
  <si>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</si>
  <si>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</si>
  <si>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</si>
  <si>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</si>
  <si>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</si>
  <si>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</si>
  <si>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</si>
  <si>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</si>
  <si>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</si>
  <si>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</si>
  <si>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</si>
  <si>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</si>
  <si>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</si>
  <si>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</si>
  <si>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</si>
  <si>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</si>
  <si>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</si>
  <si>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</si>
  <si>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</si>
  <si>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</si>
  <si>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</si>
  <si>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</si>
  <si>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</si>
  <si>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</si>
  <si>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</si>
  <si>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</si>
  <si>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</si>
  <si>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</si>
  <si>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</si>
  <si>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</si>
  <si>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</si>
  <si>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</si>
  <si>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</si>
  <si>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</si>
  <si>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</si>
  <si>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</si>
  <si>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</si>
  <si>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</si>
  <si>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</si>
  <si>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</si>
  <si>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</si>
  <si>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</si>
  <si>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</si>
  <si>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</si>
  <si>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</si>
  <si>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</si>
  <si>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</si>
  <si>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</si>
  <si>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</si>
  <si>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</si>
  <si>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</si>
  <si>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</si>
  <si>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</si>
  <si>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</si>
  <si>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</si>
  <si>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</si>
  <si>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</si>
  <si>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</si>
  <si>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</si>
  <si>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</si>
  <si>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</si>
  <si>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</si>
  <si>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</si>
  <si>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</si>
  <si>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</si>
  <si>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</si>
  <si>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</si>
  <si>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</si>
  <si>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</si>
  <si>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</si>
  <si>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</si>
  <si>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</si>
  <si>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</si>
  <si>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</si>
  <si>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</si>
  <si>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</si>
  <si>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</si>
  <si>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</si>
  <si>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</si>
  <si>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</si>
  <si>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</si>
  <si>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</si>
  <si>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</si>
  <si>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</si>
  <si>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</si>
  <si>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</si>
  <si>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</si>
  <si>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</si>
  <si>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</si>
  <si>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</si>
  <si>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</si>
  <si>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</si>
  <si>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</si>
  <si>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</si>
  <si>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</si>
  <si>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</si>
  <si>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</si>
  <si>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</si>
  <si>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</si>
  <si>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</si>
  <si>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</si>
  <si>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</si>
  <si>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</si>
  <si>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</si>
  <si>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</si>
  <si>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</si>
  <si>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</si>
  <si>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</si>
  <si>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</si>
  <si>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</si>
  <si>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</si>
  <si>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</si>
  <si>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</si>
  <si>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</si>
  <si>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</si>
  <si>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</si>
  <si>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</si>
  <si>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</si>
  <si>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</si>
  <si>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</si>
  <si>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</si>
  <si>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</si>
  <si>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</si>
  <si>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</si>
  <si>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</si>
  <si>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</si>
  <si>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</si>
  <si>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</si>
  <si>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</si>
  <si>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</si>
  <si>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</si>
  <si>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</si>
  <si>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</si>
  <si>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</si>
  <si>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</si>
  <si>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</si>
  <si>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</si>
  <si>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</si>
  <si>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</si>
  <si>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</si>
  <si>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</si>
  <si>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</si>
  <si>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</si>
  <si>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</si>
  <si>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</si>
  <si>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</si>
  <si>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</si>
  <si>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</si>
  <si>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</si>
  <si>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</si>
  <si>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</si>
  <si>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</si>
  <si>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</si>
  <si>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</si>
  <si>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</si>
  <si>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</si>
  <si>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</si>
  <si>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</si>
  <si>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</si>
  <si>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</si>
  <si>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</si>
  <si>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</si>
  <si>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</si>
  <si>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</si>
  <si>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</si>
  <si>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</si>
  <si>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</si>
  <si>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</si>
  <si>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</si>
  <si>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</si>
  <si>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</si>
  <si>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</si>
  <si>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</si>
  <si>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</si>
  <si>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</si>
  <si>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</si>
  <si>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</si>
  <si>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</si>
  <si>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</si>
  <si>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</si>
  <si>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</si>
  <si>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</si>
  <si>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</si>
  <si>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</si>
  <si>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</si>
  <si>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</si>
  <si>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</si>
  <si>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</si>
  <si>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</si>
  <si>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</si>
  <si>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</si>
  <si>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</si>
  <si>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</si>
  <si>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</si>
  <si>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</si>
  <si>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</si>
  <si>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</si>
  <si>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</si>
  <si>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</si>
  <si>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</si>
  <si>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</si>
  <si>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</si>
  <si>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</si>
  <si>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</si>
  <si>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</si>
  <si>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</si>
  <si>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</si>
  <si>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</si>
  <si>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</si>
  <si>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</si>
  <si>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</si>
  <si>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</si>
  <si>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</si>
  <si>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</si>
  <si>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</si>
  <si>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</si>
  <si>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</si>
  <si>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</si>
  <si>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</si>
  <si>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</si>
  <si>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</si>
  <si>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</si>
  <si>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</si>
  <si>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</si>
  <si>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</si>
  <si>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</si>
  <si>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</si>
  <si>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</si>
  <si>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</si>
  <si>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</si>
  <si>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</si>
  <si>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</si>
  <si>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</si>
  <si>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</si>
  <si>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</si>
  <si>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</si>
  <si>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</si>
  <si>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</si>
  <si>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</si>
  <si>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</si>
  <si>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</si>
  <si>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</si>
  <si>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</si>
  <si>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</si>
  <si>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</si>
  <si>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</si>
  <si>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</si>
  <si>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</si>
  <si>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</si>
  <si>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</si>
  <si>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</si>
  <si>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</si>
  <si>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</si>
  <si>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</si>
  <si>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</si>
  <si>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</si>
  <si>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</si>
  <si>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</si>
  <si>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</si>
  <si>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</si>
  <si>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</si>
  <si>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</si>
  <si>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</si>
  <si>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</si>
  <si>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</si>
  <si>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</si>
  <si>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</si>
  <si>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</si>
  <si>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</si>
  <si>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</si>
  <si>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</si>
  <si>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</si>
  <si>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</si>
  <si>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</si>
  <si>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</si>
  <si>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</si>
  <si>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</si>
  <si>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</si>
  <si>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</si>
  <si>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</si>
  <si>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</si>
  <si>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</si>
  <si>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</si>
  <si>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</si>
  <si>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</si>
  <si>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</si>
  <si>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</si>
  <si>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</si>
  <si>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</si>
  <si>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</si>
  <si>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</si>
  <si>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</si>
  <si>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</si>
  <si>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</si>
  <si>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</si>
  <si>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</si>
  <si>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</si>
  <si>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</si>
  <si>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</si>
  <si>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</si>
  <si>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</si>
  <si>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</si>
  <si>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</si>
  <si>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</si>
  <si>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</si>
  <si>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</si>
  <si>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</si>
  <si>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</si>
  <si>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</si>
  <si>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</si>
  <si>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</si>
  <si>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</si>
  <si>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</si>
  <si>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</si>
  <si>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</si>
  <si>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</si>
  <si>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</si>
  <si>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</si>
  <si>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</si>
  <si>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</si>
  <si>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</si>
  <si>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</si>
  <si>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</si>
  <si>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</si>
  <si>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</si>
  <si>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</si>
  <si>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</si>
  <si>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</si>
  <si>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</si>
  <si>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</si>
  <si>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</si>
  <si>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</si>
  <si>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</si>
  <si>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</si>
  <si>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</si>
  <si>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</si>
  <si>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</si>
  <si>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</si>
  <si>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</si>
  <si>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</si>
  <si>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</si>
  <si>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</si>
  <si>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</si>
  <si>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</si>
  <si>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</si>
  <si>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</si>
  <si>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</si>
  <si>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</si>
  <si>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</si>
  <si>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</si>
  <si>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</si>
  <si>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</si>
  <si>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</si>
  <si>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</si>
  <si>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</si>
  <si>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</si>
  <si>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</si>
  <si>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</si>
  <si>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</si>
  <si>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</si>
  <si>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</si>
  <si>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</si>
  <si>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</si>
  <si>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</si>
  <si>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</si>
  <si>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</si>
  <si>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</si>
  <si>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</si>
  <si>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</si>
  <si>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</si>
  <si>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</si>
  <si>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</si>
  <si>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</si>
  <si>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</si>
  <si>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</si>
  <si>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</si>
  <si>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</si>
  <si>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</si>
  <si>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</si>
  <si>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</si>
  <si>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</si>
  <si>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</si>
  <si>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</si>
  <si>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</si>
  <si>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</si>
  <si>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</si>
  <si>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</si>
  <si>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</si>
  <si>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</si>
  <si>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</si>
  <si>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</si>
  <si>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</si>
  <si>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</si>
  <si>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</si>
  <si>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</si>
  <si>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</si>
  <si>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</si>
  <si>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</si>
  <si>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</si>
  <si>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</si>
  <si>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</si>
  <si>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</si>
  <si>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</si>
  <si>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</si>
  <si>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</si>
  <si>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</si>
  <si>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</si>
  <si>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</si>
  <si>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</si>
  <si>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</si>
  <si>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</si>
  <si>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</si>
  <si>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</si>
  <si>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</si>
  <si>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</si>
  <si>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</si>
  <si>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</si>
  <si>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</si>
  <si>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</si>
  <si>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</si>
  <si>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</si>
  <si>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</si>
  <si>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</si>
  <si>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</si>
  <si>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</si>
  <si>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</si>
  <si>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</si>
  <si>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</si>
  <si>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</si>
  <si>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</si>
  <si>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</si>
  <si>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</si>
  <si>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</si>
  <si>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</si>
  <si>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</si>
  <si>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</si>
  <si>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</si>
  <si>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</si>
  <si>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</si>
  <si>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</si>
  <si>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</si>
  <si>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</si>
  <si>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</si>
  <si>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</si>
  <si>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</si>
  <si>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</si>
  <si>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</si>
  <si>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</si>
  <si>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</si>
  <si>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</si>
  <si>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</si>
  <si>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</si>
  <si>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</si>
  <si>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</si>
  <si>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</si>
  <si>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</si>
  <si>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</si>
  <si>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</si>
  <si>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</si>
  <si>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</si>
  <si>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</si>
  <si>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</si>
  <si>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</si>
  <si>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</si>
  <si>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</si>
  <si>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</si>
  <si>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</si>
  <si>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</si>
  <si>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</si>
  <si>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</si>
  <si>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</si>
  <si>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</si>
  <si>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</si>
  <si>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</si>
  <si>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</si>
  <si>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</si>
  <si>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</si>
  <si>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</si>
  <si>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</si>
  <si>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</si>
  <si>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</si>
  <si>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</si>
  <si>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</si>
  <si>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</si>
  <si>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</si>
  <si>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</si>
  <si>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</si>
  <si>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</si>
  <si>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</si>
  <si>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</si>
  <si>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</si>
  <si>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</si>
  <si>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</si>
  <si>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</si>
  <si>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</si>
  <si>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</si>
  <si>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</si>
  <si>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</si>
  <si>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</si>
  <si>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</si>
  <si>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</si>
  <si>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</si>
  <si>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</si>
  <si>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</si>
  <si>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</si>
  <si>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</si>
  <si>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</si>
  <si>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</si>
  <si>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</si>
  <si>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</si>
  <si>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</si>
  <si>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</si>
  <si>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</si>
  <si>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</si>
  <si>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</si>
  <si>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</si>
  <si>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</si>
  <si>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</si>
  <si>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</si>
  <si>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</si>
  <si>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</si>
  <si>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</si>
  <si>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</si>
  <si>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</si>
  <si>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</si>
  <si>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</si>
  <si>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</si>
  <si>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</si>
  <si>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</si>
  <si>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</si>
  <si>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</si>
  <si>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</si>
  <si>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</si>
  <si>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</si>
  <si>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</si>
  <si>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</si>
  <si>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</si>
  <si>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</si>
  <si>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</si>
  <si>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</si>
  <si>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</si>
  <si>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</si>
  <si>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</si>
  <si>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</si>
  <si>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</si>
  <si>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</si>
  <si>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</si>
  <si>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</si>
  <si>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</si>
  <si>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</si>
  <si>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</si>
  <si>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</si>
  <si>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</si>
  <si>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</si>
  <si>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</si>
  <si>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</si>
  <si>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</si>
  <si>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</si>
  <si>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</si>
  <si>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</si>
  <si>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</si>
  <si>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</si>
  <si>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</si>
  <si>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</si>
  <si>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</si>
  <si>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</si>
  <si>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</si>
  <si>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</si>
  <si>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</si>
  <si>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</si>
  <si>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</si>
  <si>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</si>
  <si>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</si>
  <si>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</si>
  <si>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</si>
  <si>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</si>
  <si>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</si>
  <si>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</si>
  <si>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</si>
  <si>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</si>
  <si>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</si>
  <si>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</si>
  <si>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</si>
  <si>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</si>
  <si>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</si>
  <si>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</si>
  <si>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</si>
  <si>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</si>
  <si>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</si>
  <si>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</si>
  <si>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</si>
  <si>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</si>
  <si>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</si>
  <si>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</si>
  <si>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</si>
  <si>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</si>
  <si>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</si>
  <si>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</si>
  <si>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</si>
  <si>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</si>
  <si>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</si>
  <si>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</si>
  <si>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</si>
  <si>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</si>
  <si>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</si>
  <si>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</si>
  <si>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</si>
  <si>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</si>
  <si>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</si>
  <si>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</si>
  <si>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</si>
  <si>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</si>
  <si>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</si>
  <si>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</si>
  <si>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</si>
  <si>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</si>
  <si>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</si>
  <si>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</si>
  <si>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</si>
  <si>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</si>
  <si>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</si>
  <si>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</si>
  <si>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</si>
  <si>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</si>
  <si>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</si>
  <si>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</si>
  <si>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</si>
  <si>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</si>
  <si>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</si>
  <si>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</si>
  <si>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</si>
  <si>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</si>
  <si>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</si>
  <si>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</si>
  <si>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</si>
  <si>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</si>
  <si>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</si>
  <si>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</si>
  <si>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</si>
  <si>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</si>
  <si>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</si>
  <si>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</si>
  <si>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</si>
  <si>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</si>
  <si>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</si>
  <si>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</si>
  <si>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</si>
  <si>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</si>
  <si>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</si>
  <si>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</si>
  <si>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</si>
  <si>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</si>
  <si>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</si>
  <si>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</si>
  <si>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</si>
  <si>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</si>
  <si>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</si>
  <si>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</si>
  <si>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</si>
  <si>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</si>
  <si>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</si>
  <si>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</si>
  <si>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</si>
  <si>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</si>
  <si>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</si>
  <si>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</si>
  <si>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</si>
  <si>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</si>
  <si>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</si>
  <si>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</si>
  <si>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</si>
  <si>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</si>
  <si>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</si>
  <si>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</si>
  <si>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</si>
  <si>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</si>
  <si>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</si>
  <si>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</si>
  <si>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</si>
  <si>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</si>
  <si>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</si>
  <si>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</si>
  <si>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</si>
  <si>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</si>
  <si>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</si>
  <si>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</si>
  <si>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</si>
  <si>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</si>
  <si>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</si>
  <si>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</si>
  <si>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</si>
  <si>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</si>
  <si>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</si>
  <si>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</si>
  <si>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</si>
  <si>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</si>
  <si>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</si>
  <si>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</si>
  <si>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</si>
  <si>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</si>
  <si>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</si>
  <si>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</si>
  <si>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</si>
  <si>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</si>
  <si>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</si>
  <si>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</si>
  <si>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</si>
  <si>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</si>
  <si>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</si>
  <si>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</si>
  <si>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</si>
  <si>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</si>
  <si>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</si>
  <si>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</si>
  <si>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</si>
  <si>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</si>
  <si>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</si>
  <si>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</si>
  <si>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</si>
  <si>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</si>
  <si>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</si>
  <si>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</si>
  <si>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</si>
  <si>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</si>
  <si>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</si>
  <si>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</si>
  <si>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</si>
  <si>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</si>
  <si>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</si>
  <si>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</si>
  <si>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</si>
  <si>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</si>
  <si>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</si>
  <si>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</si>
  <si>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</si>
  <si>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</si>
  <si>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</si>
  <si>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</si>
  <si>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</si>
  <si>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</si>
  <si>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</si>
  <si>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</si>
  <si>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</si>
  <si>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</si>
  <si>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</si>
  <si>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</si>
  <si>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</si>
  <si>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</si>
  <si>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</si>
  <si>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</si>
  <si>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</si>
  <si>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</si>
  <si>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</si>
  <si>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</si>
  <si>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</si>
  <si>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</si>
  <si>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</si>
  <si>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</si>
  <si>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</si>
  <si>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</si>
  <si>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</si>
  <si>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</si>
  <si>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</si>
  <si>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</si>
  <si>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</si>
  <si>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</si>
  <si>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</si>
  <si>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</si>
  <si>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</si>
  <si>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</si>
  <si>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</si>
  <si>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</si>
  <si>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</si>
  <si>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</si>
  <si>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</si>
  <si>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</si>
  <si>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</si>
  <si>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</si>
  <si>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</si>
  <si>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</si>
  <si>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</si>
  <si>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</si>
  <si>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</si>
  <si>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</si>
  <si>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</si>
  <si>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</si>
  <si>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</si>
  <si>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</si>
  <si>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</si>
  <si>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</si>
  <si>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</si>
  <si>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</si>
  <si>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</si>
  <si>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</si>
  <si>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</si>
  <si>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</si>
  <si>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</si>
  <si>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</si>
  <si>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</si>
  <si>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</si>
  <si>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</si>
  <si>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</si>
  <si>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</si>
  <si>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</si>
  <si>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</si>
  <si>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</si>
  <si>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</si>
  <si>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</si>
  <si>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</si>
  <si>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</si>
  <si>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</si>
  <si>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</si>
  <si>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</si>
  <si>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</si>
  <si>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</si>
  <si>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</si>
  <si>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</si>
  <si>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</si>
  <si>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</si>
  <si>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</si>
  <si>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</si>
  <si>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</si>
  <si>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</si>
  <si>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</si>
  <si>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</si>
  <si>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</si>
  <si>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</si>
  <si>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</si>
  <si>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</si>
  <si>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</si>
  <si>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</si>
  <si>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</si>
  <si>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</si>
  <si>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</si>
  <si>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</si>
  <si>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</si>
  <si>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</si>
  <si>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</si>
  <si>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</si>
  <si>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</si>
  <si>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</si>
  <si>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</si>
  <si>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</si>
  <si>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</si>
  <si>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</si>
  <si>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</si>
  <si>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</si>
  <si>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</si>
  <si>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</si>
  <si>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</si>
  <si>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</si>
  <si>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</si>
  <si>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</si>
  <si>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</si>
  <si>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</si>
  <si>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</si>
  <si>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</si>
  <si>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</si>
  <si>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</si>
  <si>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</si>
  <si>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</si>
  <si>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</si>
  <si>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</si>
  <si>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</si>
  <si>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</si>
  <si>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</si>
  <si>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</si>
  <si>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</si>
  <si>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</si>
  <si>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</si>
  <si>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</si>
  <si>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</si>
  <si>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</si>
  <si>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</si>
  <si>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</si>
  <si>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</si>
  <si>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</si>
  <si>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</si>
  <si>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</si>
  <si>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</si>
  <si>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</si>
  <si>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</si>
  <si>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</si>
  <si>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</si>
  <si>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</si>
  <si>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</si>
  <si>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</si>
  <si>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</si>
  <si>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</si>
  <si>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</si>
  <si>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</si>
  <si>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</si>
  <si>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</si>
  <si>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</si>
  <si>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</si>
  <si>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</si>
  <si>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</si>
  <si>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</si>
  <si>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</si>
  <si>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</si>
  <si>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</si>
  <si>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</si>
  <si>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</si>
  <si>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</si>
  <si>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</si>
  <si>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</si>
  <si>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</si>
  <si>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</si>
  <si>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</si>
  <si>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</si>
  <si>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</si>
  <si>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</si>
  <si>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</si>
  <si>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</si>
  <si>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</si>
  <si>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</si>
  <si>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</si>
  <si>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</si>
  <si>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</si>
  <si>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</si>
  <si>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</si>
  <si>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</si>
  <si>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</si>
  <si>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</si>
  <si>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</si>
  <si>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</si>
  <si>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</si>
  <si>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</si>
  <si>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</si>
  <si>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</si>
  <si>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</si>
  <si>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</si>
  <si>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</si>
  <si>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</si>
  <si>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</si>
  <si>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</si>
  <si>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</si>
  <si>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</si>
  <si>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</si>
  <si>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</si>
  <si>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</si>
  <si>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</si>
  <si>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</si>
  <si>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</si>
  <si>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</si>
  <si>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</si>
  <si>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</si>
  <si>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</si>
  <si>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</si>
  <si>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</si>
  <si>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</si>
  <si>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</si>
  <si>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</si>
  <si>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</si>
  <si>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</si>
  <si>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</si>
  <si>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</si>
  <si>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</si>
  <si>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</si>
  <si>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</si>
  <si>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</si>
  <si>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</si>
  <si>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</si>
  <si>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</si>
  <si>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</si>
  <si>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</si>
  <si>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</si>
  <si>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</si>
  <si>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</si>
  <si>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</si>
  <si>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</si>
  <si>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</si>
  <si>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</si>
  <si>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</si>
  <si>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</si>
  <si>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</si>
  <si>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</si>
  <si>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</si>
  <si>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</si>
  <si>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</si>
  <si>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</si>
  <si>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</si>
  <si>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</si>
  <si>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</si>
  <si>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</si>
  <si>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</si>
  <si>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</si>
  <si>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</si>
  <si>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</si>
  <si>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</si>
  <si>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</si>
  <si>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</si>
  <si>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</si>
  <si>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</si>
  <si>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</si>
  <si>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</si>
  <si>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</si>
  <si>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</si>
  <si>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</si>
  <si>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</si>
  <si>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</si>
  <si>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</si>
  <si>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</si>
  <si>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</si>
  <si>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</si>
  <si>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</si>
  <si>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</si>
  <si>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</si>
  <si>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</si>
  <si>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</si>
  <si>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</si>
  <si>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</si>
  <si>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</si>
  <si>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</si>
  <si>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</si>
  <si>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</si>
  <si>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</si>
  <si>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</si>
  <si>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</si>
  <si>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</si>
  <si>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</si>
  <si>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</si>
  <si>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</si>
  <si>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</si>
  <si>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</si>
  <si>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</si>
  <si>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</si>
  <si>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</si>
  <si>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</si>
  <si>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</si>
  <si>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</si>
  <si>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</si>
  <si>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</si>
  <si>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</si>
  <si>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</si>
  <si>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</si>
  <si>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</si>
  <si>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</si>
  <si>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</si>
  <si>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</si>
  <si>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</si>
  <si>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</si>
  <si>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</si>
  <si>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</si>
  <si>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</si>
  <si>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</si>
  <si>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</si>
  <si>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</si>
  <si>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</si>
  <si>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</si>
  <si>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</si>
  <si>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</si>
  <si>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</si>
  <si>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</si>
  <si>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</si>
  <si>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</si>
  <si>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</si>
  <si>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</si>
  <si>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</si>
  <si>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</si>
  <si>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</si>
  <si>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</si>
  <si>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</si>
  <si>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</si>
  <si>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</si>
  <si>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</si>
  <si>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</si>
  <si>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</si>
  <si>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</si>
  <si>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</si>
  <si>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</si>
  <si>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</si>
  <si>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</si>
  <si>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</si>
  <si>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</si>
  <si>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</si>
  <si>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</si>
  <si>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</si>
  <si>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</si>
  <si>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</si>
  <si>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</si>
  <si>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</si>
  <si>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</si>
  <si>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</si>
  <si>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</si>
  <si>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</si>
  <si>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</si>
  <si>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</si>
  <si>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</si>
  <si>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</si>
  <si>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</si>
  <si>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</si>
  <si>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</si>
  <si>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</si>
  <si>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</si>
  <si>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</si>
  <si>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</si>
  <si>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</si>
  <si>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</si>
  <si>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</si>
  <si>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</si>
  <si>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</si>
  <si>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</si>
  <si>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</si>
  <si>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</si>
  <si>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</si>
  <si>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</si>
  <si>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</si>
  <si>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</si>
  <si>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</si>
  <si>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</si>
  <si>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</si>
  <si>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</si>
  <si>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</si>
  <si>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</si>
  <si>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</si>
  <si>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</si>
  <si>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</si>
  <si>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</si>
  <si>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</si>
  <si>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</si>
  <si>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</si>
  <si>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</si>
  <si>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</si>
  <si>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</si>
  <si>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</si>
  <si>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</si>
  <si>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</si>
  <si>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</si>
  <si>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</si>
  <si>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</si>
  <si>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</si>
  <si>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</si>
  <si>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</si>
  <si>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</si>
  <si>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</si>
  <si>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</si>
  <si>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</si>
  <si>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</si>
  <si>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</si>
  <si>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</si>
  <si>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</si>
  <si>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</si>
  <si>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</si>
  <si>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</si>
  <si>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</si>
  <si>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</si>
  <si>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</si>
  <si>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</si>
  <si>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</si>
  <si>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</si>
  <si>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</si>
  <si>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</si>
  <si>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</si>
  <si>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</si>
  <si>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</si>
  <si>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</si>
  <si>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</si>
  <si>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</si>
  <si>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</si>
  <si>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</si>
  <si>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</si>
  <si>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</si>
  <si>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</si>
  <si>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</si>
  <si>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</si>
  <si>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</si>
  <si>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</si>
  <si>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</si>
  <si>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</si>
  <si>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</si>
  <si>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</si>
  <si>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</si>
  <si>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</si>
  <si>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</si>
  <si>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</si>
  <si>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</si>
  <si>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</si>
  <si>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</si>
  <si>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</si>
  <si>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</si>
  <si>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</si>
  <si>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</si>
  <si>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</si>
  <si>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</si>
  <si>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</si>
  <si>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</si>
  <si>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</si>
  <si>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</si>
  <si>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</si>
  <si>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</si>
  <si>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</si>
  <si>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</si>
  <si>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</si>
  <si>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</si>
  <si>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</si>
  <si>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</si>
  <si>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</si>
  <si>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</si>
  <si>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</si>
  <si>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</si>
  <si>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</si>
  <si>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</si>
  <si>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</si>
  <si>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</si>
  <si>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</si>
  <si>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</si>
  <si>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</si>
  <si>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</si>
  <si>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</si>
  <si>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</si>
  <si>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</si>
  <si>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</si>
  <si>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</si>
  <si>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</si>
  <si>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</si>
  <si>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</si>
  <si>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</si>
  <si>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</si>
  <si>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</si>
  <si>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</si>
  <si>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</si>
  <si>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</si>
  <si>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</si>
  <si>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</si>
  <si>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</si>
  <si>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</si>
  <si>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</si>
  <si>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</si>
  <si>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</si>
  <si>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</si>
  <si>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</si>
  <si>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</si>
  <si>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</si>
  <si>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</si>
  <si>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</si>
  <si>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</si>
  <si>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</si>
  <si>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</si>
  <si>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</si>
  <si>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</si>
  <si>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</si>
  <si>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</si>
  <si>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</si>
  <si>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</si>
  <si>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</si>
  <si>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</si>
  <si>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</si>
  <si>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</si>
  <si>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</si>
  <si>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</si>
  <si>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</si>
  <si>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</si>
  <si>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</si>
  <si>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</si>
  <si>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</si>
  <si>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</si>
  <si>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</si>
  <si>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</si>
  <si>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</si>
  <si>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</si>
  <si>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</si>
  <si>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</si>
  <si>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</si>
  <si>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</si>
  <si>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</si>
  <si>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</si>
  <si>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</si>
  <si>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</si>
  <si>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</si>
  <si>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</si>
  <si>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</si>
  <si>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</si>
  <si>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</si>
  <si>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</si>
  <si>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</si>
  <si>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</si>
  <si>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</si>
  <si>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</si>
  <si>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</si>
  <si>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</si>
  <si>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</si>
  <si>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</si>
  <si>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</si>
  <si>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</si>
  <si>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</si>
  <si>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</si>
  <si>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</si>
  <si>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</si>
  <si>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</si>
  <si>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</si>
  <si>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</si>
  <si>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</si>
  <si>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</si>
  <si>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</si>
  <si>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</si>
  <si>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</si>
  <si>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</si>
  <si>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</si>
  <si>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</si>
  <si>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</si>
  <si>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</si>
  <si>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</si>
  <si>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</si>
  <si>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</si>
  <si>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</si>
  <si>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</si>
  <si>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</si>
  <si>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</si>
  <si>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</si>
  <si>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</si>
  <si>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</si>
  <si>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</si>
  <si>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</si>
  <si>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</si>
  <si>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</si>
  <si>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</si>
  <si>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</si>
  <si>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</si>
  <si>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</si>
  <si>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</si>
  <si>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</si>
  <si>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</si>
  <si>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</si>
  <si>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</si>
  <si>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</si>
  <si>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</si>
  <si>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</si>
  <si>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</si>
  <si>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</si>
  <si>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</si>
  <si>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</si>
  <si>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</si>
  <si>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</si>
  <si>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</si>
  <si>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</si>
  <si>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</si>
  <si>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</si>
  <si>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</si>
  <si>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</si>
  <si>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</si>
  <si>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</si>
  <si>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</si>
  <si>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</si>
  <si>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</si>
  <si>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</si>
  <si>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</si>
  <si>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</si>
  <si>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</si>
  <si>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</si>
  <si>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</si>
  <si>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</si>
  <si>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</si>
  <si>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</si>
  <si>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</si>
  <si>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</si>
  <si>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</si>
  <si>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</si>
  <si>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</si>
  <si>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</si>
  <si>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</si>
  <si>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</si>
  <si>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</si>
  <si>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</si>
  <si>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</si>
  <si>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</si>
  <si>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</si>
  <si>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</si>
  <si>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</si>
  <si>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</si>
  <si>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</si>
  <si>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</si>
  <si>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</si>
  <si>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</si>
  <si>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</si>
  <si>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</si>
  <si>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</si>
  <si>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</si>
  <si>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</si>
  <si>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</si>
  <si>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</si>
  <si>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</si>
  <si>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</si>
  <si>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</si>
  <si>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</si>
  <si>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</si>
  <si>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</si>
  <si>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</si>
  <si>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</si>
  <si>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</si>
  <si>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</si>
  <si>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</si>
  <si>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</si>
  <si>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</si>
  <si>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</si>
  <si>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</si>
  <si>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</si>
  <si>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</si>
  <si>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</si>
  <si>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</si>
  <si>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</si>
  <si>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</si>
  <si>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</si>
  <si>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</si>
  <si>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</si>
  <si>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</si>
  <si>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</si>
  <si>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</si>
  <si>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</si>
  <si>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</si>
  <si>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</si>
  <si>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</si>
  <si>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</si>
  <si>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</si>
  <si>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</si>
  <si>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</si>
  <si>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</si>
  <si>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</si>
  <si>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</si>
  <si>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</si>
  <si>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</si>
  <si>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</si>
  <si>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</si>
  <si>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</si>
  <si>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</si>
  <si>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</si>
  <si>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</si>
  <si>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</si>
  <si>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</si>
  <si>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</si>
  <si>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</si>
  <si>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</si>
  <si>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</si>
  <si>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</si>
  <si>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</si>
  <si>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</si>
  <si>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</si>
  <si>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</si>
  <si>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</si>
  <si>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</si>
  <si>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</si>
  <si>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</si>
  <si>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</si>
  <si>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</si>
  <si>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</si>
  <si>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</si>
  <si>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</si>
  <si>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</si>
  <si>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</si>
  <si>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</si>
  <si>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</si>
  <si>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</si>
  <si>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</si>
  <si>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</si>
  <si>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</si>
  <si>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</si>
  <si>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</si>
  <si>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</si>
  <si>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</si>
  <si>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</si>
  <si>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</si>
  <si>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</si>
  <si>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</si>
  <si>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</si>
  <si>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</si>
  <si>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</si>
  <si>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</si>
  <si>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</si>
  <si>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</si>
  <si>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</si>
  <si>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</si>
  <si>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</si>
  <si>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</si>
  <si>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</si>
  <si>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</si>
  <si>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</si>
  <si>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</si>
  <si>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</si>
  <si>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</si>
  <si>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</si>
  <si>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</si>
  <si>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</si>
  <si>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</si>
  <si>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</si>
  <si>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</si>
  <si>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</si>
  <si>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</si>
  <si>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</si>
  <si>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</si>
  <si>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</si>
  <si>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</si>
  <si>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</si>
  <si>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</si>
  <si>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</si>
  <si>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</si>
  <si>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</si>
  <si>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</si>
  <si>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</si>
  <si>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</si>
  <si>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</si>
  <si>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</si>
  <si>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</si>
  <si>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</si>
  <si>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</si>
  <si>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</si>
  <si>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</si>
  <si>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</si>
  <si>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</si>
  <si>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</si>
  <si>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</si>
  <si>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</si>
  <si>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</si>
  <si>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</si>
  <si>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</si>
  <si>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</si>
  <si>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</si>
  <si>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</si>
  <si>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</si>
  <si>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</si>
  <si>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</si>
  <si>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</si>
  <si>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</si>
  <si>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</si>
  <si>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</si>
  <si>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</si>
  <si>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</si>
  <si>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</si>
  <si>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</si>
  <si>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</si>
  <si>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</si>
  <si>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</si>
  <si>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</si>
  <si>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</si>
  <si>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</si>
  <si>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</si>
  <si>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</si>
  <si>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</si>
  <si>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</si>
  <si>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</si>
  <si>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</si>
  <si>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</si>
  <si>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</si>
  <si>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</si>
  <si>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</si>
  <si>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</si>
  <si>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</si>
  <si>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</si>
  <si>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</si>
  <si>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</si>
  <si>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</si>
  <si>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</si>
  <si>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</si>
  <si>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</si>
  <si>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</si>
  <si>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</si>
  <si>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</si>
  <si>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</si>
  <si>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</si>
  <si>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</si>
  <si>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</si>
  <si>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</si>
  <si>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</si>
  <si>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</si>
  <si>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</si>
  <si>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</si>
  <si>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</si>
  <si>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</si>
  <si>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</si>
  <si>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</si>
  <si>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</si>
  <si>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</si>
  <si>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</si>
  <si>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</si>
  <si>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</si>
  <si>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</si>
  <si>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</si>
  <si>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</si>
  <si>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</si>
  <si>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</si>
  <si>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</si>
  <si>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</si>
  <si>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</si>
  <si>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</si>
  <si>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</si>
  <si>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</si>
  <si>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</si>
  <si>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</si>
  <si>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</si>
  <si>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</si>
  <si>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</si>
  <si>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</si>
  <si>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</si>
  <si>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</si>
  <si>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</si>
  <si>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</si>
  <si>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</si>
  <si>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</si>
  <si>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</si>
  <si>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</si>
  <si>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</si>
  <si>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</si>
  <si>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</si>
  <si>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</si>
  <si>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</si>
  <si>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</si>
  <si>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</si>
  <si>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</si>
  <si>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</si>
  <si>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</si>
  <si>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</si>
  <si>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</si>
  <si>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</si>
  <si>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</si>
  <si>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</si>
  <si>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</si>
  <si>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</si>
  <si>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</si>
  <si>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</si>
  <si>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</si>
  <si>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</si>
  <si>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</si>
  <si>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</si>
  <si>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</si>
  <si>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</si>
  <si>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</si>
  <si>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</si>
  <si>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</si>
  <si>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</si>
  <si>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</si>
  <si>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</si>
  <si>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</si>
  <si>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</si>
  <si>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</si>
  <si>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</si>
  <si>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</si>
  <si>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</si>
  <si>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</si>
  <si>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</si>
  <si>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</si>
  <si>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</si>
  <si>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</si>
  <si>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</si>
  <si>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</si>
  <si>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</si>
  <si>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</si>
  <si>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</si>
  <si>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</si>
  <si>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</si>
  <si>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</si>
  <si>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</si>
  <si>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</si>
  <si>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</si>
  <si>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</si>
  <si>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</si>
  <si>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</si>
  <si>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</si>
  <si>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</si>
  <si>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</si>
  <si>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</si>
  <si>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</si>
  <si>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</si>
  <si>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</si>
  <si>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</si>
  <si>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</si>
  <si>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</si>
  <si>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</si>
  <si>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</si>
  <si>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</si>
  <si>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</si>
  <si>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</si>
  <si>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</si>
  <si>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</si>
  <si>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</si>
  <si>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</si>
  <si>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</si>
  <si>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</si>
  <si>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</si>
  <si>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</si>
  <si>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</si>
  <si>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</si>
  <si>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</si>
  <si>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</si>
  <si>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</si>
  <si>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</si>
  <si>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</si>
  <si>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</si>
  <si>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</si>
  <si>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</si>
  <si>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</si>
  <si>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</si>
  <si>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</si>
  <si>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</si>
  <si>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</si>
  <si>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</si>
  <si>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</si>
  <si>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</si>
  <si>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</si>
  <si>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</si>
  <si>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</si>
  <si>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</si>
  <si>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</si>
  <si>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</si>
  <si>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</si>
  <si>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</si>
  <si>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</si>
  <si>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</si>
  <si>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</si>
  <si>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</si>
  <si>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</si>
  <si>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</si>
  <si>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</si>
  <si>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</si>
  <si>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</si>
  <si>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</si>
  <si>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</si>
  <si>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</si>
  <si>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</si>
  <si>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</si>
  <si>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</si>
  <si>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</si>
  <si>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</si>
  <si>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</si>
  <si>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</si>
  <si>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</si>
  <si>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</si>
  <si>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</si>
  <si>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</si>
  <si>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</si>
  <si>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</si>
  <si>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</si>
  <si>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</si>
  <si>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</si>
  <si>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</si>
  <si>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</si>
  <si>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</si>
  <si>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</si>
  <si>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</si>
  <si>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</si>
  <si>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</si>
  <si>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</si>
  <si>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</si>
  <si>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</si>
  <si>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</si>
  <si>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</si>
  <si>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</si>
  <si>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</si>
  <si>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</si>
  <si>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</si>
  <si>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</si>
  <si>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</si>
  <si>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</si>
  <si>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</si>
  <si>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</si>
  <si>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</si>
  <si>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</si>
  <si>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</si>
  <si>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</si>
  <si>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</si>
  <si>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</si>
  <si>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</si>
  <si>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</si>
  <si>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</si>
  <si>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</si>
  <si>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</si>
  <si>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</si>
  <si>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</si>
  <si>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</si>
  <si>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</si>
  <si>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</si>
  <si>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</si>
  <si>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</si>
  <si>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</si>
  <si>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</si>
  <si>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</si>
  <si>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</si>
  <si>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</si>
  <si>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</si>
  <si>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</si>
  <si>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</si>
  <si>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</si>
  <si>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</si>
  <si>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</si>
  <si>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</si>
  <si>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</si>
  <si>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</si>
  <si>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</si>
  <si>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</si>
  <si>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</si>
  <si>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</si>
  <si>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</si>
  <si>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</si>
  <si>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</si>
  <si>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</si>
  <si>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</si>
  <si>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</si>
  <si>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</si>
  <si>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</si>
  <si>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</si>
  <si>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</si>
  <si>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</si>
  <si>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</si>
  <si>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</si>
  <si>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</si>
  <si>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</si>
  <si>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</si>
  <si>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</si>
  <si>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</si>
  <si>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</si>
  <si>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</si>
  <si>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</si>
  <si>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</si>
  <si>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</si>
  <si>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</si>
  <si>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</si>
  <si>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</si>
  <si>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</si>
  <si>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</si>
  <si>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</si>
  <si>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</si>
  <si>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</si>
  <si>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</si>
  <si>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</si>
  <si>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</si>
  <si>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</si>
  <si>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</si>
  <si>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</si>
  <si>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</si>
  <si>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</si>
  <si>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</si>
  <si>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</si>
  <si>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</si>
  <si>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</si>
  <si>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</si>
  <si>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</si>
  <si>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</si>
  <si>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</si>
  <si>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</si>
  <si>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</si>
  <si>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</si>
  <si>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</si>
  <si>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</si>
  <si>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</si>
  <si>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</si>
  <si>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</si>
  <si>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</si>
  <si>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</si>
  <si>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</si>
  <si>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</si>
  <si>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</si>
  <si>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</si>
  <si>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</si>
  <si>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</si>
  <si>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</si>
  <si>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</si>
  <si>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</si>
  <si>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</si>
  <si>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</si>
  <si>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</si>
  <si>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</si>
  <si>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</si>
  <si>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</si>
  <si>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</si>
  <si>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</si>
  <si>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</si>
  <si>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</si>
  <si>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</si>
  <si>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</si>
  <si>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</si>
  <si>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</si>
  <si>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</si>
  <si>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</si>
  <si>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</si>
  <si>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</si>
  <si>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</si>
  <si>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</si>
  <si>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</si>
  <si>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</si>
  <si>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</si>
  <si>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</si>
  <si>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</si>
  <si>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</si>
  <si>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</si>
  <si>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</si>
  <si>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</si>
  <si>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</si>
  <si>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</si>
  <si>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</si>
  <si>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</si>
  <si>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</si>
  <si>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</si>
  <si>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</si>
  <si>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</si>
  <si>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</si>
  <si>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</si>
  <si>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</si>
  <si>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</si>
  <si>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</si>
  <si>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</si>
  <si>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</si>
  <si>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</si>
  <si>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</si>
  <si>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</si>
  <si>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</si>
  <si>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</si>
  <si>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</si>
  <si>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</si>
  <si>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</si>
  <si>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</si>
  <si>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</si>
  <si>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</si>
  <si>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</si>
  <si>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</si>
  <si>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</si>
  <si>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</si>
  <si>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</si>
  <si>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</si>
  <si>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</si>
  <si>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</si>
  <si>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</si>
  <si>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</si>
  <si>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</si>
  <si>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</si>
  <si>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</si>
  <si>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</si>
  <si>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</si>
  <si>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</si>
  <si>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</si>
  <si>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</si>
  <si>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</si>
  <si>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</si>
  <si>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</si>
  <si>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</si>
  <si>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</si>
  <si>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</si>
  <si>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</si>
  <si>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</si>
  <si>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</si>
  <si>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</si>
  <si>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</si>
  <si>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</si>
  <si>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</si>
  <si>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</si>
  <si>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</si>
  <si>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</si>
  <si>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</si>
  <si>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</si>
  <si>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</si>
  <si>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</si>
  <si>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</si>
  <si>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</si>
  <si>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</si>
  <si>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</si>
  <si>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</si>
  <si>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</si>
  <si>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</si>
  <si>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</si>
  <si>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</si>
  <si>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</si>
  <si>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</si>
  <si>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</si>
  <si>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</si>
  <si>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</si>
  <si>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</si>
  <si>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</si>
  <si>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</si>
  <si>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</si>
  <si>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</si>
  <si>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</si>
  <si>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</si>
  <si>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</si>
  <si>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</si>
  <si>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</si>
  <si>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</si>
  <si>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</si>
  <si>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</si>
  <si>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</si>
  <si>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</si>
  <si>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</si>
  <si>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</si>
  <si>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</si>
  <si>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</si>
  <si>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</si>
  <si>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</si>
  <si>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</si>
  <si>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</si>
  <si>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</si>
  <si>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</si>
  <si>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</si>
  <si>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</si>
  <si>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</si>
  <si>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</si>
  <si>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</si>
  <si>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</si>
  <si>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</si>
  <si>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</si>
  <si>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</si>
  <si>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</si>
  <si>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</si>
  <si>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</si>
  <si>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</si>
  <si>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</si>
  <si>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</si>
  <si>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</si>
  <si>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</si>
  <si>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</si>
  <si>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</si>
  <si>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</si>
  <si>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</si>
  <si>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</si>
  <si>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</si>
  <si>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</si>
  <si>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</si>
  <si>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</si>
  <si>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</si>
  <si>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</si>
  <si>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</si>
  <si>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</si>
  <si>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</si>
  <si>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</si>
  <si>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</si>
  <si>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</si>
  <si>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</si>
  <si>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</si>
  <si>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</si>
  <si>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</si>
  <si>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</si>
  <si>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</si>
  <si>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</si>
  <si>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</si>
  <si>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</si>
  <si>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</si>
  <si>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</si>
  <si>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</si>
  <si>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</si>
  <si>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</si>
  <si>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</si>
  <si>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</si>
  <si>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</si>
  <si>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</si>
  <si>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</si>
  <si>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</si>
  <si>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</si>
  <si>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</si>
  <si>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</si>
  <si>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</si>
  <si>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</si>
  <si>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</si>
  <si>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</si>
  <si>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</si>
  <si>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</si>
  <si>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</si>
  <si>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</si>
  <si>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</si>
  <si>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</si>
  <si>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</si>
  <si>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</si>
  <si>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</si>
  <si>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</si>
  <si>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</si>
  <si>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</si>
  <si>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</si>
  <si>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</si>
  <si>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</si>
  <si>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</si>
  <si>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</si>
  <si>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</si>
  <si>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</si>
  <si>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</si>
  <si>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</si>
  <si>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</si>
  <si>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</si>
  <si>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</si>
  <si>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</si>
  <si>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</si>
  <si>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</si>
  <si>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</si>
  <si>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</si>
  <si>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</si>
  <si>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</si>
  <si>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</si>
  <si>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</si>
  <si>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</si>
  <si>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</si>
  <si>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</si>
  <si>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</si>
  <si>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</si>
  <si>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</si>
  <si>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</si>
  <si>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</si>
  <si>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</si>
  <si>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</si>
  <si>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</si>
  <si>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</si>
  <si>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</si>
  <si>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</si>
  <si>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</si>
  <si>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</si>
  <si>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</si>
  <si>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</si>
  <si>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</si>
  <si>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</si>
  <si>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</si>
  <si>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</si>
  <si>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</si>
  <si>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</si>
  <si>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</si>
  <si>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</si>
  <si>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</si>
  <si>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</si>
  <si>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</si>
  <si>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</si>
  <si>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</si>
  <si>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</si>
  <si>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</si>
  <si>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</si>
  <si>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</si>
  <si>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</si>
  <si>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</si>
  <si>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</si>
  <si>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</si>
  <si>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</si>
  <si>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</si>
  <si>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</si>
  <si>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</si>
  <si>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</si>
  <si>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</si>
  <si>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</si>
  <si>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</si>
  <si>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</si>
  <si>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</si>
  <si>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</si>
  <si>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</si>
  <si>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</si>
  <si>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</si>
  <si>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</si>
  <si>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</si>
  <si>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</si>
  <si>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</si>
  <si>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</si>
  <si>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</si>
  <si>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</si>
  <si>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</si>
  <si>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</si>
  <si>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</si>
  <si>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</si>
  <si>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</si>
  <si>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</si>
  <si>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</si>
  <si>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</si>
  <si>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</si>
  <si>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</si>
  <si>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</si>
  <si>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</si>
  <si>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</si>
  <si>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</si>
  <si>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</si>
  <si>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</si>
  <si>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</si>
  <si>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</si>
  <si>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</si>
  <si>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</si>
  <si>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</si>
  <si>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</si>
  <si>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</si>
  <si>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</si>
  <si>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</si>
  <si>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</si>
  <si>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</si>
  <si>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</si>
  <si>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</si>
  <si>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</si>
  <si>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</si>
  <si>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</si>
  <si>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</si>
  <si>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</si>
  <si>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</si>
  <si>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</si>
  <si>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</si>
  <si>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</si>
  <si>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</si>
  <si>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</si>
  <si>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</si>
  <si>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</si>
  <si>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</si>
  <si>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</si>
  <si>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</si>
  <si>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</si>
  <si>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</si>
  <si>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</si>
  <si>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</si>
  <si>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</si>
  <si>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</si>
  <si>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</si>
  <si>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</si>
  <si>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</si>
  <si>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</si>
  <si>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</si>
  <si>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</si>
  <si>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</si>
  <si>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</si>
  <si>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</si>
  <si>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</si>
  <si>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</si>
  <si>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</si>
  <si>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</si>
  <si>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</si>
  <si>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</si>
  <si>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</si>
  <si>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</si>
  <si>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</si>
  <si>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</si>
  <si>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</si>
  <si>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</si>
  <si>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</si>
  <si>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</si>
  <si>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</si>
  <si>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</si>
  <si>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</si>
  <si>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</si>
  <si>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</si>
  <si>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</si>
  <si>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</si>
  <si>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</si>
  <si>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</si>
  <si>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</si>
  <si>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</si>
  <si>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</si>
  <si>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</si>
  <si>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</si>
  <si>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</si>
  <si>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</si>
  <si>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</si>
  <si>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</si>
  <si>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</si>
  <si>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</si>
  <si>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</si>
  <si>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</si>
  <si>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</si>
  <si>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</si>
  <si>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</si>
  <si>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</si>
  <si>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</si>
  <si>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</si>
  <si>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</si>
  <si>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</si>
  <si>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</si>
  <si>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</si>
  <si>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</si>
  <si>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</si>
  <si>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</si>
  <si>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</si>
  <si>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</si>
  <si>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</si>
  <si>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</si>
  <si>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</si>
  <si>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</si>
  <si>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</si>
  <si>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</si>
  <si>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</si>
  <si>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</si>
  <si>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</si>
  <si>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</si>
  <si>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</si>
  <si>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</si>
  <si>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</si>
  <si>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</si>
  <si>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</si>
  <si>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</si>
  <si>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</si>
  <si>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</si>
  <si>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</si>
  <si>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</si>
  <si>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</si>
  <si>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</si>
  <si>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</si>
  <si>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</si>
  <si>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</si>
  <si>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</si>
  <si>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</si>
  <si>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</si>
  <si>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</si>
  <si>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</si>
  <si>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</si>
  <si>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</si>
  <si>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</si>
  <si>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</si>
  <si>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</si>
  <si>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</si>
  <si>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</si>
  <si>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</si>
  <si>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</si>
  <si>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</si>
  <si>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</si>
  <si>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</si>
  <si>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</si>
  <si>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</si>
  <si>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</si>
  <si>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</si>
  <si>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</si>
  <si>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</si>
  <si>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</si>
  <si>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</si>
  <si>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</si>
  <si>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</si>
  <si>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</si>
  <si>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</si>
  <si>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</si>
  <si>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</si>
  <si>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</si>
  <si>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</si>
  <si>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</si>
  <si>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</si>
  <si>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</si>
  <si>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</si>
  <si>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</si>
  <si>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</si>
  <si>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</si>
  <si>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</si>
  <si>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</si>
  <si>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</si>
  <si>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</si>
  <si>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</si>
  <si>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</si>
  <si>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</si>
  <si>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</si>
  <si>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</si>
  <si>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</si>
  <si>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</si>
  <si>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</si>
  <si>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</si>
  <si>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</si>
  <si>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</si>
  <si>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</si>
  <si>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</si>
  <si>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</si>
  <si>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</si>
  <si>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</si>
  <si>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</si>
  <si>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</si>
  <si>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</si>
  <si>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</si>
  <si>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</si>
  <si>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</si>
  <si>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</si>
  <si>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</si>
  <si>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</si>
  <si>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</si>
  <si>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</si>
  <si>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</si>
  <si>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</si>
  <si>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</si>
  <si>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</si>
  <si>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</si>
  <si>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</si>
  <si>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</si>
  <si>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</si>
  <si>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</si>
  <si>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</si>
  <si>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</si>
  <si>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</si>
  <si>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</si>
  <si>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</si>
  <si>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</si>
  <si>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</si>
  <si>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</si>
  <si>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</si>
  <si>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</si>
  <si>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</si>
  <si>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</si>
  <si>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</si>
  <si>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</si>
  <si>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</si>
  <si>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</si>
  <si>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</si>
  <si>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</si>
  <si>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</si>
  <si>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</si>
  <si>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</si>
  <si>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</si>
  <si>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</si>
  <si>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</si>
  <si>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</si>
  <si>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</si>
  <si>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</si>
  <si>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</si>
  <si>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</si>
  <si>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</si>
  <si>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</si>
  <si>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</si>
  <si>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</si>
  <si>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</si>
  <si>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</si>
  <si>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</si>
  <si>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</si>
  <si>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</si>
  <si>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</si>
  <si>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</si>
  <si>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</si>
  <si>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</si>
  <si>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</si>
  <si>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</si>
  <si>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</si>
  <si>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</si>
  <si>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</si>
  <si>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</si>
  <si>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</si>
  <si>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</si>
  <si>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</si>
  <si>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</si>
  <si>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</si>
  <si>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</si>
  <si>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</si>
  <si>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</si>
  <si>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</si>
  <si>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</si>
  <si>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</si>
  <si>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</si>
  <si>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</si>
  <si>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</si>
  <si>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</si>
  <si>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</si>
  <si>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</si>
  <si>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</si>
  <si>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</si>
  <si>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</si>
  <si>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</si>
  <si>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</si>
  <si>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</si>
  <si>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</si>
  <si>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</si>
  <si>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</si>
  <si>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</si>
  <si>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</si>
  <si>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</si>
  <si>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</si>
  <si>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</si>
  <si>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</si>
  <si>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</si>
  <si>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</si>
  <si>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</si>
  <si>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</si>
  <si>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</si>
  <si>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</si>
  <si>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</si>
  <si>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</si>
  <si>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</si>
  <si>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</si>
  <si>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</si>
  <si>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</si>
  <si>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</si>
  <si>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</si>
  <si>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</si>
  <si>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</si>
  <si>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</si>
  <si>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</si>
  <si>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</si>
  <si>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</si>
  <si>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</si>
  <si>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</si>
  <si>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</si>
  <si>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</si>
  <si>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</si>
  <si>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</si>
  <si>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</si>
  <si>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</si>
  <si>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</si>
  <si>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</si>
  <si>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</si>
  <si>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</si>
  <si>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</si>
  <si>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</si>
  <si>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</si>
  <si>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</si>
  <si>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</si>
  <si>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</si>
  <si>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</si>
  <si>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</si>
  <si>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</si>
  <si>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</si>
  <si>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</si>
  <si>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</si>
  <si>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</si>
  <si>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</si>
  <si>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</si>
  <si>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</si>
  <si>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</si>
  <si>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</si>
  <si>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</si>
  <si>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</si>
  <si>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</si>
  <si>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</si>
  <si>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</si>
  <si>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</si>
  <si>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</si>
  <si>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</si>
  <si>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</si>
  <si>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</si>
  <si>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</si>
  <si>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</si>
  <si>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</si>
  <si>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</si>
  <si>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</si>
  <si>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</si>
  <si>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</si>
  <si>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</si>
  <si>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</si>
  <si>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</si>
  <si>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</si>
  <si>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</si>
  <si>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</si>
  <si>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</si>
  <si>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</si>
  <si>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</si>
  <si>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</si>
  <si>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</si>
  <si>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</si>
  <si>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</si>
  <si>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</si>
  <si>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</si>
  <si>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</si>
  <si>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</si>
  <si>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</si>
  <si>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</si>
  <si>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</si>
  <si>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</si>
  <si>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</si>
  <si>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</si>
  <si>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</si>
  <si>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</si>
  <si>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</si>
  <si>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</si>
  <si>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</si>
  <si>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</si>
  <si>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</si>
  <si>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</si>
  <si>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</si>
  <si>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</si>
  <si>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</si>
  <si>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</si>
  <si>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</si>
  <si>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</si>
  <si>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</si>
  <si>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</si>
  <si>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</si>
  <si>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</si>
  <si>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</si>
  <si>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</si>
  <si>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</si>
  <si>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</si>
  <si>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</si>
  <si>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</si>
  <si>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</si>
  <si>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</si>
  <si>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</si>
  <si>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</si>
  <si>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</si>
  <si>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</si>
  <si>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</si>
  <si>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</si>
  <si>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</si>
  <si>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</si>
  <si>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</si>
  <si>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</si>
  <si>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</si>
  <si>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</si>
  <si>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</si>
  <si>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</si>
  <si>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</si>
  <si>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</si>
  <si>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</si>
  <si>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</si>
  <si>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</si>
  <si>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</si>
  <si>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</si>
  <si>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</si>
  <si>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</si>
  <si>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</si>
  <si>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</si>
  <si>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</si>
  <si>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</si>
  <si>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</si>
  <si>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</si>
  <si>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</si>
  <si>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</si>
  <si>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</si>
  <si>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</si>
  <si>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</si>
  <si>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</si>
  <si>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</si>
  <si>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</si>
  <si>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</si>
  <si>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</si>
  <si>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</si>
  <si>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</si>
  <si>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</si>
  <si>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</si>
  <si>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</si>
  <si>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</si>
  <si>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</si>
  <si>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</si>
  <si>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</si>
  <si>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</si>
  <si>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</si>
  <si>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</si>
  <si>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</si>
  <si>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</si>
  <si>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</si>
  <si>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</si>
  <si>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</si>
  <si>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</si>
  <si>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</si>
  <si>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</si>
  <si>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</si>
  <si>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</si>
  <si>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</si>
  <si>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</si>
  <si>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</si>
  <si>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</si>
  <si>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</si>
  <si>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</si>
  <si>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</si>
  <si>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</si>
  <si>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</si>
  <si>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</si>
  <si>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</si>
  <si>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</si>
  <si>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</si>
  <si>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</si>
  <si>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</si>
  <si>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</si>
  <si>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</si>
  <si>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</si>
  <si>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</si>
  <si>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</si>
  <si>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</si>
  <si>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</si>
  <si>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</si>
  <si>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</si>
  <si>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</si>
  <si>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</si>
  <si>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</si>
  <si>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</si>
  <si>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</si>
  <si>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</si>
  <si>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</si>
  <si>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</si>
  <si>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</si>
  <si>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</si>
  <si>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</si>
  <si>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</si>
  <si>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</si>
  <si>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</si>
  <si>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</si>
  <si>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</si>
  <si>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</si>
  <si>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</si>
  <si>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</si>
  <si>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</si>
  <si>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</si>
  <si>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</si>
  <si>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</si>
  <si>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</si>
  <si>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</si>
  <si>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</si>
  <si>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</si>
  <si>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</si>
  <si>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</si>
  <si>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</si>
  <si>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</si>
  <si>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</si>
  <si>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</si>
  <si>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</si>
  <si>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</si>
  <si>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</si>
  <si>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</si>
  <si>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</si>
  <si>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</si>
  <si>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</si>
  <si>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</si>
  <si>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</si>
  <si>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</si>
  <si>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</si>
  <si>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</si>
  <si>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</si>
  <si>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</si>
  <si>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</si>
  <si>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</si>
  <si>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</si>
  <si>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</si>
  <si>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</si>
  <si>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</si>
  <si>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</si>
  <si>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</si>
  <si>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</si>
  <si>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</si>
  <si>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</si>
  <si>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</si>
  <si>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</si>
  <si>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</si>
  <si>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</si>
  <si>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</si>
  <si>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</si>
  <si>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</si>
  <si>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</si>
  <si>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</si>
  <si>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</si>
  <si>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</si>
  <si>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</si>
  <si>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</si>
  <si>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</si>
  <si>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</si>
  <si>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</si>
  <si>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</si>
  <si>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</si>
  <si>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</si>
  <si>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</si>
  <si>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</si>
  <si>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</si>
  <si>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</si>
  <si>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</si>
  <si>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</si>
  <si>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</si>
  <si>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</si>
  <si>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</si>
  <si>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</si>
  <si>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</si>
  <si>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</si>
  <si>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</si>
  <si>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</si>
  <si>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</si>
  <si>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</si>
  <si>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</si>
  <si>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</si>
  <si>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</si>
  <si>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</si>
  <si>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</si>
  <si>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</si>
  <si>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</si>
  <si>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</si>
  <si>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</si>
  <si>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</si>
  <si>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</si>
  <si>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</si>
  <si>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</si>
  <si>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</si>
  <si>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</si>
  <si>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</si>
  <si>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</si>
  <si>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</si>
  <si>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</si>
  <si>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</si>
  <si>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</si>
  <si>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</si>
  <si>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</si>
  <si>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</si>
  <si>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</si>
  <si>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</si>
  <si>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</si>
  <si>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</si>
  <si>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</si>
  <si>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</si>
  <si>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</si>
  <si>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</si>
  <si>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</si>
  <si>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</si>
  <si>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</si>
  <si>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</si>
  <si>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</si>
  <si>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</si>
  <si>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</si>
  <si>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</si>
  <si>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</si>
  <si>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</si>
  <si>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</si>
  <si>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</si>
  <si>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</si>
  <si>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</si>
  <si>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</si>
  <si>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</si>
  <si>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</si>
  <si>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</si>
  <si>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</si>
  <si>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</si>
  <si>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</si>
  <si>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</si>
  <si>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</si>
  <si>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</si>
  <si>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</si>
  <si>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</si>
  <si>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</si>
  <si>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</si>
  <si>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</si>
  <si>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</si>
  <si>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</si>
  <si>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</si>
  <si>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</si>
  <si>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</si>
  <si>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</si>
  <si>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</si>
  <si>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</si>
  <si>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</si>
  <si>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</si>
  <si>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</si>
  <si>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</si>
  <si>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</si>
  <si>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</si>
  <si>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</si>
  <si>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</si>
  <si>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</si>
  <si>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</si>
  <si>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</si>
  <si>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</si>
  <si>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</si>
  <si>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</si>
  <si>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</si>
  <si>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</si>
  <si>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</si>
  <si>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</si>
  <si>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</si>
  <si>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</si>
  <si>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</si>
  <si>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</si>
  <si>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</si>
  <si>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</si>
  <si>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</si>
  <si>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</si>
  <si>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</si>
  <si>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</si>
  <si>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</si>
  <si>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</si>
  <si>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</si>
  <si>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</si>
  <si>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</si>
  <si>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</si>
  <si>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</si>
  <si>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</si>
  <si>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</si>
  <si>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</si>
  <si>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</si>
  <si>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</si>
  <si>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</si>
  <si>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</si>
  <si>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</si>
  <si>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</si>
  <si>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</si>
  <si>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</si>
  <si>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</si>
  <si>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</si>
  <si>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</si>
  <si>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</si>
  <si>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</si>
  <si>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</si>
  <si>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</si>
  <si>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</si>
  <si>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</si>
  <si>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</si>
  <si>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</si>
  <si>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</si>
  <si>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</si>
  <si>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</si>
  <si>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</si>
  <si>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</si>
  <si>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</si>
  <si>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</si>
  <si>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</si>
  <si>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</si>
  <si>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</si>
  <si>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</si>
  <si>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</si>
  <si>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</si>
  <si>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</si>
  <si>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</si>
  <si>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</si>
  <si>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</si>
  <si>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</si>
  <si>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</si>
  <si>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</si>
  <si>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</si>
  <si>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</si>
  <si>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</si>
  <si>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</si>
  <si>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</si>
  <si>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</si>
  <si>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</si>
  <si>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</si>
  <si>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</si>
  <si>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</si>
  <si>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</si>
  <si>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</si>
  <si>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</si>
  <si>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</si>
  <si>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</si>
  <si>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</si>
  <si>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</si>
  <si>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</si>
  <si>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</si>
  <si>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</si>
  <si>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</si>
  <si>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</si>
  <si>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</si>
  <si>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</si>
  <si>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</si>
  <si>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</si>
  <si>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</si>
  <si>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</si>
  <si>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</si>
  <si>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</si>
  <si>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</si>
  <si>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</si>
  <si>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</si>
  <si>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</si>
  <si>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</si>
  <si>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</si>
  <si>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</si>
  <si>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</si>
  <si>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</si>
  <si>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</si>
  <si>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</si>
  <si>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</si>
  <si>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</si>
  <si>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</si>
  <si>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</si>
  <si>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</si>
  <si>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</si>
  <si>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</si>
  <si>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</si>
  <si>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</si>
  <si>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</si>
  <si>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</si>
  <si>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</si>
  <si>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</si>
  <si>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</si>
  <si>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</si>
  <si>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</si>
  <si>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</si>
  <si>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</si>
  <si>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</si>
  <si>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</si>
  <si>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</si>
  <si>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</si>
  <si>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</si>
  <si>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</si>
  <si>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</si>
  <si>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</si>
  <si>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</si>
  <si>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</si>
  <si>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</si>
  <si>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</si>
  <si>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</si>
  <si>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</si>
  <si>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</si>
  <si>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</si>
  <si>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</si>
  <si>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</si>
  <si>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</si>
  <si>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</si>
  <si>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</si>
  <si>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</si>
  <si>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</si>
  <si>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</si>
  <si>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</si>
  <si>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</si>
  <si>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</si>
  <si>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</si>
  <si>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</si>
  <si>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</si>
  <si>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</si>
  <si>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</si>
  <si>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</si>
  <si>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</si>
  <si>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</si>
  <si>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</si>
  <si>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</si>
  <si>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</si>
  <si>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</si>
  <si>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</si>
  <si>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</si>
  <si>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</si>
  <si>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</si>
  <si>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</si>
  <si>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</si>
  <si>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</si>
  <si>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</si>
  <si>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</si>
  <si>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</si>
  <si>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</si>
  <si>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</si>
  <si>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</si>
  <si>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</si>
  <si>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</si>
  <si>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</si>
  <si>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</si>
  <si>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</si>
  <si>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</si>
  <si>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</si>
  <si>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</si>
  <si>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</si>
  <si>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</si>
  <si>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</si>
  <si>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</si>
  <si>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</si>
  <si>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</si>
  <si>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</si>
  <si>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</si>
  <si>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</si>
  <si>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</si>
  <si>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</si>
  <si>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</si>
  <si>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</si>
  <si>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</si>
  <si>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</si>
  <si>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</si>
  <si>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</si>
  <si>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</si>
  <si>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</si>
  <si>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</si>
  <si>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</si>
  <si>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</si>
  <si>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</si>
  <si>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</si>
  <si>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</si>
  <si>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</si>
  <si>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</si>
  <si>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</si>
  <si>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</si>
  <si>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</si>
  <si>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</si>
  <si>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</si>
  <si>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</si>
  <si>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</si>
  <si>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</si>
  <si>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</si>
  <si>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</si>
  <si>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</si>
  <si>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</si>
  <si>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</si>
  <si>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</si>
  <si>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</si>
  <si>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</si>
  <si>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</si>
  <si>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</si>
  <si>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</si>
  <si>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</si>
  <si>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</si>
  <si>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</si>
  <si>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</si>
  <si>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</si>
  <si>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</si>
  <si>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</si>
  <si>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</si>
  <si>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</si>
  <si>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</si>
  <si>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</si>
  <si>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</si>
  <si>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</si>
  <si>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</si>
  <si>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</si>
  <si>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</si>
  <si>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</si>
  <si>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</si>
  <si>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</si>
  <si>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</si>
  <si>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</si>
  <si>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</si>
  <si>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</si>
  <si>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</si>
  <si>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</si>
  <si>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</si>
  <si>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</si>
  <si>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</si>
  <si>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</si>
  <si>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</si>
  <si>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</si>
  <si>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</si>
  <si>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</si>
  <si>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</si>
  <si>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</si>
  <si>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</si>
  <si>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</si>
  <si>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</si>
  <si>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</si>
  <si>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</si>
  <si>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</si>
  <si>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</si>
  <si>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</si>
  <si>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</si>
  <si>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</si>
  <si>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</si>
  <si>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</si>
  <si>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</si>
  <si>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</si>
  <si>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</si>
  <si>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</si>
  <si>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</si>
  <si>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</si>
  <si>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</si>
  <si>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</si>
  <si>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</si>
  <si>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</si>
  <si>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</si>
  <si>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</si>
  <si>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</si>
  <si>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</si>
  <si>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</si>
  <si>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</si>
  <si>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</si>
  <si>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</si>
  <si>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</si>
  <si>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</si>
  <si>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</si>
  <si>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</si>
  <si>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</si>
  <si>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</si>
  <si>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</si>
  <si>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</si>
  <si>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</si>
  <si>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</si>
  <si>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</si>
  <si>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</si>
  <si>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</si>
  <si>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</si>
  <si>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</si>
  <si>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</si>
  <si>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</si>
  <si>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</si>
  <si>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</si>
  <si>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</si>
  <si>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</si>
  <si>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</si>
  <si>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</si>
  <si>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</si>
  <si>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</si>
  <si>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</si>
  <si>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</si>
  <si>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</si>
  <si>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</si>
  <si>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</si>
  <si>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</si>
  <si>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</si>
  <si>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</si>
  <si>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</si>
  <si>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</si>
  <si>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</si>
  <si>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</si>
  <si>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</si>
  <si>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</si>
  <si>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</si>
  <si>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</si>
  <si>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</si>
  <si>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</si>
  <si>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</si>
  <si>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</si>
  <si>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</si>
  <si>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</si>
  <si>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</si>
  <si>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</si>
  <si>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</si>
  <si>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</si>
  <si>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</si>
  <si>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</si>
  <si>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</si>
  <si>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</si>
  <si>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</si>
  <si>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</si>
  <si>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</si>
  <si>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</si>
  <si>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</si>
  <si>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</si>
  <si>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</si>
  <si>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</si>
  <si>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</si>
  <si>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</si>
  <si>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</si>
  <si>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</si>
  <si>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</si>
  <si>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</si>
  <si>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</si>
  <si>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</si>
  <si>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</si>
  <si>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</si>
  <si>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</si>
  <si>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</si>
  <si>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</si>
  <si>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</si>
  <si>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</si>
  <si>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</si>
  <si>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</si>
  <si>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</si>
  <si>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</si>
  <si>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</si>
  <si>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</si>
  <si>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</si>
  <si>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</si>
  <si>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</si>
  <si>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</si>
  <si>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</si>
  <si>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</si>
  <si>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</si>
  <si>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</si>
  <si>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</si>
  <si>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</si>
  <si>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</si>
  <si>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</si>
  <si>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</si>
  <si>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</si>
  <si>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</si>
  <si>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</si>
  <si>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</si>
  <si>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</si>
  <si>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</si>
  <si>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</si>
  <si>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</si>
  <si>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</si>
  <si>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</si>
  <si>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</si>
  <si>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</si>
  <si>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</si>
  <si>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</si>
  <si>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</si>
  <si>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</si>
  <si>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</si>
  <si>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</si>
  <si>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</si>
  <si>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</si>
  <si>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</si>
  <si>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</si>
  <si>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</si>
  <si>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</si>
  <si>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</si>
  <si>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</si>
  <si>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</si>
  <si>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</si>
  <si>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</si>
  <si>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</si>
  <si>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</si>
  <si>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</si>
  <si>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</si>
  <si>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</si>
  <si>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</si>
  <si>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</si>
  <si>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</si>
  <si>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</si>
  <si>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</si>
  <si>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</si>
  <si>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</si>
  <si>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</si>
  <si>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</si>
  <si>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</si>
  <si>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</si>
  <si>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</si>
  <si>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</si>
  <si>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</si>
  <si>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</si>
  <si>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</si>
  <si>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</si>
  <si>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</si>
  <si>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</si>
  <si>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</si>
  <si>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</si>
  <si>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</si>
  <si>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</si>
  <si>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</si>
  <si>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</si>
  <si>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</si>
  <si>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</si>
  <si>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</si>
  <si>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</si>
  <si>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</si>
  <si>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</si>
  <si>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</si>
  <si>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</si>
  <si>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</si>
  <si>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</si>
  <si>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</si>
  <si>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</si>
  <si>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</si>
  <si>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</si>
  <si>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</si>
  <si>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</si>
  <si>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</si>
  <si>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</si>
  <si>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</si>
  <si>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</si>
  <si>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</si>
  <si>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</si>
  <si>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</si>
  <si>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</si>
  <si>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</si>
  <si>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</si>
  <si>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</si>
  <si>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</si>
  <si>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</si>
  <si>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</si>
  <si>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</si>
  <si>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</si>
  <si>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</si>
  <si>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</si>
  <si>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</si>
  <si>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</si>
  <si>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</si>
  <si>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</si>
  <si>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</si>
  <si>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</si>
  <si>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</si>
  <si>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</si>
  <si>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</si>
  <si>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</si>
  <si>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</si>
  <si>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</si>
  <si>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</si>
  <si>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</si>
  <si>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</si>
  <si>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</si>
  <si>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</si>
  <si>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</si>
  <si>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</si>
  <si>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</si>
  <si>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</si>
  <si>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</si>
  <si>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</si>
  <si>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</si>
  <si>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</si>
  <si>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</si>
  <si>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</si>
  <si>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</si>
  <si>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</si>
  <si>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</si>
  <si>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</si>
  <si>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</si>
  <si>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</si>
  <si>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</si>
  <si>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</si>
  <si>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</si>
  <si>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</si>
  <si>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</si>
  <si>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</si>
  <si>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</si>
  <si>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</si>
  <si>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</si>
  <si>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</si>
  <si>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</si>
  <si>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</si>
  <si>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</si>
  <si>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</si>
  <si>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</si>
  <si>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</si>
  <si>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</si>
  <si>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</si>
  <si>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</si>
  <si>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</si>
  <si>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</si>
  <si>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</si>
  <si>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</si>
  <si>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</si>
  <si>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</si>
  <si>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</si>
  <si>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</si>
  <si>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</si>
  <si>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</si>
  <si>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</si>
  <si>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</si>
  <si>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</si>
  <si>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</si>
  <si>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</si>
  <si>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</si>
  <si>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</si>
  <si>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</si>
  <si>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</si>
  <si>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</si>
  <si>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</si>
  <si>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</si>
  <si>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</si>
  <si>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</si>
  <si>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</si>
  <si>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</si>
  <si>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</si>
  <si>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</si>
  <si>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</si>
  <si>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</si>
  <si>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</si>
  <si>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</si>
  <si>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</si>
  <si>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</si>
  <si>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</si>
  <si>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</si>
  <si>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</si>
  <si>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</si>
  <si>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</si>
  <si>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</si>
  <si>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</si>
  <si>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</si>
  <si>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</si>
  <si>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</si>
  <si>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</si>
  <si>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</si>
  <si>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</si>
  <si>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</si>
  <si>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</si>
  <si>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</si>
  <si>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</si>
  <si>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</si>
  <si>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</si>
  <si>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</si>
  <si>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</si>
  <si>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</si>
  <si>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</si>
  <si>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</si>
  <si>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</si>
  <si>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</si>
  <si>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</si>
  <si>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</si>
  <si>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</si>
  <si>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</si>
  <si>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</si>
  <si>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</si>
  <si>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</si>
  <si>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</si>
  <si>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</si>
  <si>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</si>
  <si>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</si>
  <si>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</si>
  <si>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</si>
  <si>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</si>
  <si>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</si>
  <si>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</si>
  <si>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</si>
  <si>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</si>
  <si>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</si>
  <si>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</si>
  <si>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</si>
  <si>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</si>
  <si>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</si>
  <si>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</si>
  <si>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</si>
  <si>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</si>
  <si>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</si>
  <si>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</si>
  <si>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</si>
  <si>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</si>
  <si>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</si>
  <si>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</si>
  <si>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</si>
  <si>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</si>
  <si>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</si>
  <si>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</si>
  <si>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</si>
  <si>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</si>
  <si>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</si>
  <si>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</si>
  <si>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</si>
  <si>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</si>
  <si>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</si>
  <si>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</si>
  <si>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</si>
  <si>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</si>
  <si>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</si>
  <si>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</si>
  <si>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</si>
  <si>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</si>
  <si>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</si>
  <si>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</si>
  <si>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</si>
  <si>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</si>
  <si>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</si>
  <si>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</si>
  <si>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</si>
  <si>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</si>
  <si>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</si>
  <si>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</si>
  <si>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</si>
  <si>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</si>
  <si>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</si>
  <si>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</si>
  <si>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</si>
  <si>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</si>
  <si>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</si>
  <si>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</si>
  <si>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</si>
  <si>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</si>
  <si>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</si>
  <si>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</si>
  <si>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</si>
  <si>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</si>
  <si>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</si>
  <si>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</si>
  <si>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</si>
  <si>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</si>
  <si>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</si>
  <si>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</si>
  <si>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</si>
  <si>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</si>
  <si>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</si>
  <si>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</si>
  <si>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</si>
  <si>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</si>
  <si>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</si>
  <si>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</si>
  <si>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</si>
  <si>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</si>
  <si>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</si>
  <si>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</si>
  <si>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</si>
  <si>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</si>
  <si>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</si>
  <si>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</si>
  <si>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</si>
  <si>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</si>
  <si>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</si>
  <si>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</si>
  <si>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</si>
  <si>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</si>
  <si>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</si>
  <si>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</si>
  <si>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</si>
  <si>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</si>
  <si>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</si>
  <si>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</si>
  <si>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</si>
  <si>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</si>
  <si>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</si>
  <si>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</si>
  <si>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</si>
  <si>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</si>
  <si>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</si>
  <si>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</si>
  <si>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</si>
  <si>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</si>
  <si>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</si>
  <si>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</si>
  <si>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</si>
  <si>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</si>
  <si>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</si>
  <si>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</si>
  <si>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</si>
  <si>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</si>
  <si>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</si>
  <si>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</si>
  <si>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</si>
  <si>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</si>
  <si>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</si>
  <si>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</si>
  <si>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</si>
  <si>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</si>
  <si>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</si>
  <si>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</si>
  <si>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</si>
  <si>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</si>
  <si>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</si>
  <si>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</si>
  <si>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</si>
  <si>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</si>
  <si>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</si>
  <si>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</si>
  <si>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</si>
  <si>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</si>
  <si>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</si>
  <si>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</si>
  <si>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</si>
  <si>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</si>
  <si>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</si>
  <si>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</si>
  <si>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</si>
  <si>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</si>
  <si>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</si>
  <si>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</si>
  <si>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</si>
  <si>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</si>
  <si>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</si>
  <si>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</si>
  <si>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</si>
  <si>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</si>
  <si>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</si>
  <si>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</si>
  <si>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</si>
  <si>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</si>
  <si>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</si>
  <si>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</si>
  <si>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</si>
  <si>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</si>
  <si>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</si>
  <si>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</si>
  <si>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</si>
  <si>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</si>
  <si>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</si>
  <si>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</si>
  <si>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</si>
  <si>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</si>
  <si>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</si>
  <si>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</si>
  <si>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</si>
  <si>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</si>
  <si>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</si>
  <si>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</si>
  <si>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</si>
  <si>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</si>
  <si>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</si>
  <si>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</si>
  <si>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</si>
  <si>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</si>
  <si>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</si>
  <si>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</si>
  <si>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</si>
  <si>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</si>
  <si>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</si>
  <si>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</si>
  <si>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</si>
  <si>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</si>
  <si>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</si>
  <si>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</si>
  <si>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</si>
  <si>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</si>
  <si>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</si>
  <si>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</si>
  <si>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</si>
  <si>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</si>
  <si>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</si>
  <si>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</si>
  <si>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</si>
  <si>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</si>
  <si>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</si>
  <si>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</si>
  <si>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</si>
  <si>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</si>
  <si>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</si>
  <si>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</si>
  <si>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</si>
  <si>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</si>
  <si>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</si>
  <si>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</si>
  <si>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</si>
  <si>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</si>
  <si>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</si>
  <si>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</si>
  <si>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</si>
  <si>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</si>
  <si>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</si>
  <si>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</si>
  <si>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</si>
  <si>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</si>
  <si>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</si>
  <si>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</si>
  <si>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</si>
  <si>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</si>
  <si>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</si>
  <si>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</si>
  <si>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</si>
  <si>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</si>
  <si>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</si>
  <si>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</si>
  <si>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</si>
  <si>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</si>
  <si>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</si>
  <si>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</si>
  <si>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</si>
  <si>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</si>
  <si>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</si>
  <si>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</si>
  <si>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</si>
  <si>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</si>
  <si>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</si>
  <si>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</si>
  <si>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</si>
  <si>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</si>
  <si>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</si>
  <si>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</si>
  <si>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</si>
  <si>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</si>
  <si>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</si>
  <si>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</si>
  <si>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</si>
  <si>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</si>
  <si>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</si>
  <si>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</si>
  <si>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</si>
  <si>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</si>
  <si>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</si>
  <si>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</si>
  <si>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</si>
  <si>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</si>
  <si>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</si>
  <si>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</si>
  <si>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</si>
  <si>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</si>
  <si>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</si>
  <si>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</si>
  <si>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</si>
  <si>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</si>
  <si>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</si>
  <si>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</si>
  <si>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</si>
  <si>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</si>
  <si>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</si>
  <si>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</si>
  <si>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</si>
  <si>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</si>
  <si>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</si>
  <si>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</si>
  <si>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</si>
  <si>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</si>
  <si>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</si>
  <si>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</si>
  <si>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</si>
  <si>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</si>
  <si>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</si>
  <si>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</si>
  <si>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</si>
  <si>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</si>
  <si>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</si>
  <si>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</si>
  <si>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</si>
  <si>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</si>
  <si>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</si>
  <si>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</si>
  <si>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</si>
  <si>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</si>
  <si>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</si>
  <si>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</si>
  <si>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</si>
  <si>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</si>
  <si>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</si>
  <si>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</si>
  <si>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</si>
  <si>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</si>
  <si>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</si>
  <si>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</si>
  <si>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</si>
  <si>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</si>
  <si>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</si>
  <si>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</si>
  <si>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</si>
  <si>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</si>
  <si>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</si>
  <si>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</si>
  <si>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</si>
  <si>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</si>
  <si>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</si>
  <si>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</si>
  <si>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</si>
  <si>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</si>
  <si>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</si>
  <si>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</si>
  <si>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</si>
  <si>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</si>
  <si>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</si>
  <si>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</si>
  <si>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</si>
  <si>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</si>
  <si>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</si>
  <si>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</si>
  <si>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</si>
  <si>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</si>
  <si>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</si>
  <si>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</si>
  <si>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</si>
  <si>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</si>
  <si>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</si>
  <si>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</si>
  <si>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</si>
  <si>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</si>
  <si>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</si>
  <si>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</si>
  <si>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</si>
  <si>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</si>
  <si>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</si>
  <si>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</si>
  <si>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</si>
  <si>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</si>
  <si>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</si>
  <si>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</si>
  <si>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</si>
  <si>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</si>
  <si>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</si>
  <si>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</si>
  <si>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</si>
  <si>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</si>
  <si>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</si>
  <si>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</si>
  <si>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</si>
  <si>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</si>
  <si>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</si>
  <si>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</si>
  <si>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</si>
  <si>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</si>
  <si>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</si>
  <si>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</si>
  <si>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</si>
  <si>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</si>
  <si>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</si>
  <si>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</si>
  <si>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</si>
  <si>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</si>
  <si>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</si>
  <si>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</si>
  <si>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</si>
  <si>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</si>
  <si>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</si>
  <si>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</si>
  <si>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</si>
  <si>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</si>
  <si>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</si>
  <si>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</si>
  <si>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</si>
  <si>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</si>
  <si>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</si>
  <si>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</si>
  <si>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</si>
  <si>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</si>
  <si>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</si>
  <si>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</si>
  <si>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</si>
  <si>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</si>
  <si>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</si>
  <si>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</si>
  <si>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</si>
  <si>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</si>
  <si>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</si>
  <si>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</si>
  <si>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</si>
  <si>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</si>
  <si>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</si>
  <si>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</si>
  <si>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</si>
  <si>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</si>
  <si>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</si>
  <si>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</si>
  <si>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</si>
  <si>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</si>
  <si>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</si>
  <si>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</si>
  <si>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</si>
  <si>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</si>
  <si>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</si>
  <si>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</si>
  <si>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</si>
  <si>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</si>
  <si>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</si>
  <si>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</si>
  <si>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</si>
  <si>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</si>
  <si>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</si>
  <si>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</si>
  <si>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</si>
  <si>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</si>
  <si>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</si>
  <si>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</si>
  <si>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</si>
  <si>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</si>
  <si>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</si>
  <si>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</si>
  <si>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</si>
  <si>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</si>
  <si>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</si>
  <si>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</si>
  <si>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</si>
  <si>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</si>
  <si>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</si>
  <si>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</si>
  <si>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</si>
  <si>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</si>
  <si>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</si>
  <si>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</si>
  <si>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</si>
  <si>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</si>
  <si>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</si>
  <si>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</si>
  <si>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</si>
  <si>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</si>
  <si>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</si>
  <si>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</si>
  <si>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</si>
  <si>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</si>
  <si>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</si>
  <si>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</si>
  <si>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</si>
  <si>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</si>
  <si>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</si>
  <si>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</si>
  <si>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</si>
  <si>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</si>
  <si>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</si>
  <si>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</si>
  <si>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</si>
  <si>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</si>
  <si>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</si>
  <si>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</si>
  <si>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</si>
  <si>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</si>
  <si>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</si>
  <si>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</si>
  <si>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</si>
  <si>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</si>
  <si>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</si>
  <si>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</si>
  <si>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</si>
  <si>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</si>
  <si>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</si>
  <si>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</si>
  <si>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</si>
  <si>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</si>
  <si>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</si>
  <si>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</si>
  <si>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</si>
  <si>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</si>
  <si>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</si>
  <si>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</si>
  <si>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</si>
  <si>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</si>
  <si>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</si>
  <si>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</si>
  <si>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</si>
  <si>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</si>
  <si>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</si>
  <si>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</si>
  <si>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</si>
  <si>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</si>
  <si>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</si>
  <si>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</si>
  <si>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</si>
  <si>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</si>
  <si>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</si>
  <si>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</si>
  <si>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</si>
  <si>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</si>
  <si>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</si>
  <si>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</si>
  <si>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</si>
  <si>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</si>
  <si>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</si>
  <si>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</si>
  <si>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</si>
  <si>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</si>
  <si>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</si>
  <si>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</si>
  <si>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</si>
  <si>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</si>
  <si>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</si>
  <si>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</si>
  <si>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</si>
  <si>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</si>
  <si>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</si>
  <si>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</si>
  <si>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</si>
  <si>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</si>
  <si>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</si>
  <si>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</si>
  <si>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</si>
  <si>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</si>
  <si>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</si>
  <si>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</si>
  <si>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</si>
  <si>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</si>
  <si>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</si>
  <si>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</si>
  <si>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</si>
  <si>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</si>
  <si>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</si>
  <si>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</si>
  <si>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</si>
  <si>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</si>
  <si>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</si>
  <si>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</si>
  <si>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</si>
  <si>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</si>
  <si>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</si>
  <si>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</si>
  <si>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</si>
  <si>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</si>
  <si>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</si>
  <si>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</si>
  <si>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</si>
  <si>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</si>
  <si>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</si>
  <si>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</si>
  <si>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</si>
  <si>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</si>
  <si>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</si>
  <si>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</si>
  <si>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</si>
  <si>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</si>
  <si>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</si>
  <si>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</si>
  <si>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</si>
  <si>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</si>
  <si>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</si>
  <si>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</si>
  <si>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</si>
  <si>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</si>
  <si>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</si>
  <si>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</si>
  <si>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</si>
  <si>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</si>
  <si>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</si>
  <si>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</si>
  <si>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</si>
  <si>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</si>
  <si>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</si>
  <si>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</si>
  <si>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</si>
  <si>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</si>
  <si>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</si>
  <si>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</si>
  <si>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</si>
  <si>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</si>
  <si>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</si>
  <si>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</si>
  <si>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</si>
  <si>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</si>
  <si>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</si>
  <si>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</si>
  <si>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</si>
  <si>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</si>
  <si>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</si>
  <si>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</si>
  <si>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</si>
  <si>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</si>
  <si>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</si>
  <si>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</si>
  <si>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</si>
  <si>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</si>
  <si>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</si>
  <si>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</si>
  <si>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</si>
  <si>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</si>
  <si>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</si>
  <si>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</si>
  <si>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</si>
  <si>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</si>
  <si>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</si>
  <si>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</si>
  <si>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</si>
  <si>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</si>
  <si>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</si>
  <si>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</si>
  <si>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</si>
  <si>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</si>
  <si>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</si>
  <si>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</si>
  <si>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</si>
  <si>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</si>
  <si>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</si>
  <si>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</si>
  <si>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</si>
  <si>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</si>
  <si>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</si>
  <si>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</si>
  <si>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</si>
  <si>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</si>
  <si>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</si>
  <si>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</si>
  <si>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</si>
  <si>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</si>
  <si>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</si>
  <si>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</si>
  <si>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</si>
  <si>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</si>
  <si>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</si>
  <si>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</si>
  <si>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</si>
  <si>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</si>
  <si>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</si>
  <si>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</si>
  <si>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</si>
  <si>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</si>
  <si>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</si>
  <si>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</si>
  <si>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</si>
  <si>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</si>
  <si>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</si>
  <si>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</si>
  <si>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</si>
  <si>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</si>
  <si>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</si>
  <si>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</si>
  <si>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</si>
  <si>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</si>
  <si>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</si>
  <si>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</si>
  <si>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</si>
  <si>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</si>
  <si>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</si>
  <si>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</si>
  <si>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</si>
  <si>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</si>
  <si>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</si>
  <si>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</si>
  <si>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</si>
  <si>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</si>
  <si>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</si>
  <si>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</si>
  <si>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</si>
  <si>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</si>
  <si>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</si>
  <si>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</si>
  <si>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</si>
  <si>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</si>
  <si>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</si>
  <si>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</si>
  <si>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</si>
  <si>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</si>
  <si>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</si>
  <si>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</si>
  <si>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</si>
  <si>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</si>
  <si>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</si>
  <si>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</si>
  <si>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</si>
  <si>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</si>
  <si>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</si>
  <si>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</si>
  <si>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</si>
  <si>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</si>
  <si>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</si>
  <si>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</si>
  <si>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</si>
  <si>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</si>
  <si>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</si>
  <si>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</si>
  <si>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</si>
  <si>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</si>
  <si>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</si>
  <si>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</si>
  <si>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</si>
  <si>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</si>
  <si>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</si>
  <si>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</si>
  <si>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</si>
  <si>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</si>
  <si>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</si>
  <si>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</si>
  <si>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</si>
  <si>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</si>
  <si>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</si>
  <si>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</si>
  <si>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</si>
  <si>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</si>
  <si>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</si>
  <si>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</si>
  <si>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</si>
  <si>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</si>
  <si>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</si>
  <si>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</si>
  <si>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</si>
  <si>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</si>
  <si>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</si>
  <si>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</si>
  <si>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</si>
  <si>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</si>
  <si>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</si>
  <si>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</si>
  <si>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</si>
  <si>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</si>
  <si>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</si>
  <si>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</si>
  <si>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</si>
  <si>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</si>
  <si>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</si>
  <si>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</si>
  <si>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</si>
  <si>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</si>
  <si>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</si>
  <si>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</si>
  <si>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</si>
  <si>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</si>
  <si>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</si>
  <si>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</si>
  <si>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</si>
  <si>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</si>
  <si>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</si>
  <si>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</si>
  <si>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</si>
  <si>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</si>
  <si>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</si>
  <si>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</si>
  <si>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</si>
  <si>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</si>
  <si>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</si>
  <si>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</si>
  <si>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</si>
  <si>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</si>
  <si>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</si>
  <si>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</si>
  <si>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</si>
  <si>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</si>
  <si>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</si>
  <si>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</si>
  <si>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</si>
  <si>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</si>
  <si>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</si>
  <si>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</si>
  <si>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</si>
  <si>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</si>
  <si>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</si>
  <si>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</si>
  <si>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</si>
  <si>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</si>
  <si>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</si>
  <si>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</si>
  <si>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</si>
  <si>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</si>
  <si>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</si>
  <si>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</si>
  <si>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</si>
  <si>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</si>
  <si>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</si>
  <si>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</si>
  <si>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</si>
  <si>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</si>
  <si>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</si>
  <si>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</si>
  <si>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</si>
  <si>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</si>
  <si>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</si>
  <si>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</si>
  <si>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</si>
  <si>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</si>
  <si>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</si>
  <si>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</si>
  <si>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</si>
  <si>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</si>
  <si>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</si>
  <si>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</si>
  <si>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</si>
  <si>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</si>
  <si>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</si>
  <si>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</si>
  <si>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</si>
  <si>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</si>
  <si>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</si>
  <si>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</si>
  <si>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</si>
  <si>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</si>
  <si>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</si>
  <si>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</si>
  <si>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</si>
  <si>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</si>
  <si>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</si>
  <si>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</si>
  <si>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</si>
  <si>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</si>
  <si>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</si>
  <si>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</si>
  <si>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</si>
  <si>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</si>
  <si>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</si>
  <si>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</si>
  <si>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</si>
  <si>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</si>
  <si>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</si>
  <si>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</si>
  <si>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</si>
  <si>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</si>
  <si>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</si>
  <si>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</si>
  <si>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</si>
  <si>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</si>
  <si>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</si>
  <si>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</si>
  <si>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</si>
  <si>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</si>
  <si>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</si>
  <si>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</si>
  <si>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</si>
  <si>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</si>
  <si>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</si>
  <si>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</si>
  <si>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</si>
  <si>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</si>
  <si>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</si>
  <si>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</si>
  <si>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</si>
  <si>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</si>
  <si>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</si>
  <si>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</si>
  <si>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</si>
  <si>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</si>
  <si>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</si>
  <si>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</si>
  <si>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</si>
  <si>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</si>
  <si>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</si>
  <si>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</si>
  <si>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</si>
  <si>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</si>
  <si>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</si>
  <si>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</si>
  <si>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</si>
  <si>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</si>
  <si>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</si>
  <si>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</si>
  <si>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</si>
  <si>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</si>
  <si>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</si>
  <si>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</si>
  <si>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</si>
  <si>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</si>
  <si>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</si>
  <si>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</si>
  <si>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</si>
  <si>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</si>
  <si>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</si>
  <si>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</si>
  <si>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</si>
  <si>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</si>
  <si>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</si>
  <si>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</si>
  <si>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</si>
  <si>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</si>
  <si>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</si>
  <si>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</si>
  <si>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</si>
  <si>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</si>
  <si>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</si>
  <si>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</si>
  <si>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</si>
  <si>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</si>
  <si>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</si>
  <si>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</si>
  <si>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</si>
  <si>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</si>
  <si>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</si>
  <si>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</si>
  <si>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</si>
  <si>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</si>
  <si>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</si>
  <si>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</si>
  <si>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</si>
  <si>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</si>
  <si>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</si>
  <si>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</si>
  <si>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</si>
  <si>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</si>
  <si>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</si>
  <si>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</si>
  <si>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</si>
  <si>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</si>
  <si>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</si>
  <si>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</si>
  <si>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</si>
  <si>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</si>
  <si>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</si>
  <si>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</si>
  <si>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</si>
  <si>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</si>
  <si>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</si>
  <si>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</si>
  <si>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</si>
  <si>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</si>
  <si>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</si>
  <si>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</si>
  <si>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</si>
  <si>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</si>
  <si>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</si>
  <si>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</si>
  <si>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</si>
  <si>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</si>
  <si>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</si>
  <si>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</si>
  <si>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</si>
  <si>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</si>
  <si>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</si>
  <si>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</si>
  <si>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</si>
  <si>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</si>
  <si>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</si>
  <si>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</si>
  <si>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</si>
  <si>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</si>
  <si>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</si>
  <si>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</si>
  <si>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</si>
  <si>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</si>
  <si>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</si>
  <si>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</si>
  <si>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</si>
  <si>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</si>
  <si>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</si>
  <si>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</si>
  <si>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</si>
  <si>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</si>
  <si>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</si>
  <si>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</si>
  <si>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</si>
  <si>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</si>
  <si>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</si>
  <si>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</si>
  <si>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</si>
  <si>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</si>
  <si>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</si>
  <si>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</si>
  <si>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</si>
  <si>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</si>
  <si>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</si>
  <si>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</si>
  <si>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</si>
  <si>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</si>
  <si>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</si>
  <si>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</si>
  <si>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</si>
  <si>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</si>
  <si>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</si>
  <si>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</si>
  <si>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</si>
  <si>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</si>
  <si>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</si>
  <si>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</si>
  <si>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</si>
  <si>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</si>
  <si>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</si>
  <si>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</si>
  <si>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</si>
  <si>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</si>
  <si>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</si>
  <si>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</si>
  <si>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</si>
  <si>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</si>
  <si>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</si>
  <si>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</si>
  <si>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</si>
  <si>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</si>
  <si>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</si>
  <si>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</si>
  <si>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</si>
  <si>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</si>
  <si>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</si>
  <si>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</si>
  <si>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</si>
  <si>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</si>
  <si>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</si>
  <si>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</si>
  <si>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</si>
  <si>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</si>
  <si>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</si>
  <si>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</si>
  <si>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</si>
  <si>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</si>
  <si>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</si>
  <si>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</si>
  <si>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</si>
  <si>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</si>
  <si>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</si>
  <si>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</si>
  <si>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</si>
  <si>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</si>
  <si>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</si>
  <si>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</si>
  <si>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</si>
  <si>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</si>
  <si>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</si>
  <si>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</si>
  <si>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</si>
  <si>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</si>
  <si>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</si>
  <si>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</si>
  <si>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</si>
  <si>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</si>
  <si>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</si>
  <si>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</si>
  <si>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</si>
  <si>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</si>
  <si>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</si>
  <si>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</si>
  <si>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</si>
  <si>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</si>
  <si>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</si>
  <si>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</si>
  <si>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</si>
  <si>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</si>
  <si>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</si>
  <si>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</si>
  <si>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</si>
  <si>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</si>
  <si>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</si>
  <si>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</si>
  <si>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</si>
  <si>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</si>
  <si>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</si>
  <si>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</si>
  <si>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</si>
  <si>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</si>
  <si>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</si>
  <si>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</si>
  <si>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</si>
  <si>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</si>
  <si>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</si>
  <si>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</si>
  <si>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</si>
  <si>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</si>
  <si>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</si>
  <si>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</si>
  <si>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</si>
  <si>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</si>
  <si>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</si>
  <si>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</si>
  <si>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</si>
  <si>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</si>
  <si>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</si>
  <si>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</si>
  <si>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</si>
  <si>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</si>
  <si>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</si>
  <si>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</si>
  <si>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</si>
  <si>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</si>
  <si>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</si>
  <si>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</si>
  <si>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</si>
  <si>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</si>
  <si>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</si>
  <si>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</si>
  <si>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</si>
  <si>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</si>
  <si>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</si>
  <si>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</si>
  <si>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</si>
  <si>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</si>
  <si>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</si>
  <si>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</si>
  <si>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</si>
  <si>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</si>
  <si>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</si>
  <si>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</si>
  <si>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</si>
  <si>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</si>
  <si>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</si>
  <si>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</si>
  <si>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</si>
  <si>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</si>
  <si>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</si>
  <si>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</si>
  <si>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</si>
  <si>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</si>
  <si>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</si>
  <si>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</si>
  <si>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</si>
  <si>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</si>
  <si>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</si>
  <si>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</si>
  <si>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</si>
  <si>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</si>
  <si>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</si>
  <si>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</si>
  <si>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</si>
  <si>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</si>
  <si>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</si>
  <si>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</si>
  <si>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</si>
  <si>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</si>
  <si>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</si>
  <si>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</si>
  <si>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</si>
  <si>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</si>
  <si>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</si>
  <si>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</si>
  <si>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</si>
  <si>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</si>
  <si>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</si>
  <si>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</si>
  <si>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</si>
  <si>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</si>
  <si>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</si>
  <si>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</si>
  <si>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</si>
  <si>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</si>
  <si>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</si>
  <si>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</si>
  <si>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</si>
  <si>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</si>
  <si>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</si>
  <si>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</si>
  <si>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</si>
  <si>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</si>
  <si>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</si>
  <si>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</si>
  <si>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</si>
  <si>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</si>
  <si>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</si>
  <si>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</si>
  <si>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</si>
  <si>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</si>
  <si>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</si>
  <si>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</si>
  <si>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</si>
  <si>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</si>
  <si>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</si>
  <si>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</si>
  <si>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</si>
  <si>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</si>
  <si>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</si>
  <si>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</si>
  <si>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</si>
  <si>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</si>
  <si>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</si>
  <si>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</si>
  <si>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</si>
  <si>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</si>
  <si>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</si>
  <si>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</si>
  <si>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</si>
  <si>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</si>
  <si>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</si>
  <si>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</si>
  <si>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</si>
  <si>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</si>
  <si>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</si>
  <si>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</si>
  <si>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</si>
  <si>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</si>
  <si>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</si>
  <si>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</si>
  <si>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</si>
  <si>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</si>
  <si>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</si>
  <si>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</si>
  <si>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</si>
  <si>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</si>
  <si>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</si>
  <si>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</si>
  <si>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</si>
  <si>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</si>
  <si>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</si>
  <si>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</si>
  <si>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</si>
  <si>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</si>
  <si>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</si>
  <si>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</si>
  <si>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</si>
  <si>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</si>
  <si>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</si>
  <si>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</si>
  <si>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</si>
  <si>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</si>
  <si>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</si>
  <si>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</si>
  <si>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</si>
  <si>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</si>
  <si>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</si>
  <si>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</si>
  <si>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</si>
  <si>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</si>
  <si>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</si>
  <si>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</si>
  <si>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</si>
  <si>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</si>
  <si>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</si>
  <si>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</si>
  <si>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</si>
  <si>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</si>
  <si>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</si>
  <si>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</si>
  <si>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</si>
  <si>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</si>
  <si>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</si>
  <si>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</si>
  <si>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</si>
  <si>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</si>
  <si>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</si>
  <si>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</si>
  <si>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</si>
  <si>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</si>
  <si>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</si>
  <si>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</si>
  <si>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</si>
  <si>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</si>
  <si>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</si>
  <si>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</si>
  <si>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</si>
  <si>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</si>
  <si>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</si>
  <si>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</si>
  <si>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</si>
  <si>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</si>
  <si>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</si>
  <si>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</si>
  <si>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</si>
  <si>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</si>
  <si>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</si>
  <si>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</si>
  <si>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</si>
  <si>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</si>
  <si>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</si>
  <si>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</si>
  <si>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</si>
  <si>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</si>
  <si>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</si>
  <si>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</si>
  <si>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</si>
  <si>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</si>
  <si>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</si>
  <si>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</si>
  <si>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</si>
  <si>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</si>
  <si>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</si>
  <si>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</si>
  <si>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</si>
  <si>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</si>
  <si>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</si>
  <si>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</si>
  <si>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</si>
  <si>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</si>
  <si>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</si>
  <si>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</si>
  <si>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</si>
  <si>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</si>
  <si>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</si>
  <si>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</si>
  <si>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</si>
  <si>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</si>
  <si>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</si>
  <si>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</si>
  <si>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</si>
  <si>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</si>
  <si>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</si>
  <si>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</si>
  <si>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</si>
  <si>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</si>
  <si>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</si>
  <si>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</si>
  <si>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</si>
  <si>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</si>
  <si>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</si>
  <si>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</si>
  <si>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</si>
  <si>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</si>
  <si>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</si>
  <si>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</si>
  <si>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</si>
  <si>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</si>
  <si>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</si>
  <si>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</si>
  <si>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</si>
  <si>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</si>
  <si>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</si>
  <si>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</si>
  <si>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</si>
  <si>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</si>
  <si>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</si>
  <si>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</si>
  <si>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</si>
  <si>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</si>
  <si>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</si>
  <si>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</si>
  <si>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</si>
  <si>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</si>
  <si>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</si>
  <si>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</si>
  <si>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</si>
  <si>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</si>
  <si>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</si>
  <si>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</si>
  <si>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</si>
  <si>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</si>
  <si>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</si>
  <si>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</si>
  <si>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</si>
  <si>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</si>
  <si>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</si>
  <si>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</si>
  <si>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</si>
  <si>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</si>
  <si>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</si>
  <si>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</si>
  <si>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</si>
  <si>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</si>
  <si>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</si>
  <si>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</si>
  <si>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</si>
  <si>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</si>
  <si>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</si>
  <si>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</si>
  <si>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</si>
  <si>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</si>
  <si>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</si>
  <si>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</si>
  <si>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</si>
  <si>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</si>
  <si>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</si>
  <si>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</si>
  <si>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</si>
  <si>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</si>
  <si>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</si>
  <si>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</si>
  <si>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</si>
  <si>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</si>
  <si>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</si>
  <si>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</si>
  <si>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</si>
  <si>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</si>
  <si>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</si>
  <si>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</si>
  <si>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</si>
  <si>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</si>
  <si>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</si>
  <si>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</si>
  <si>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</si>
  <si>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</si>
  <si>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</si>
  <si>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</si>
  <si>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</si>
  <si>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</si>
  <si>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</si>
  <si>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</si>
  <si>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</si>
  <si>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</si>
  <si>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</si>
  <si>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</si>
  <si>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</si>
  <si>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</si>
  <si>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</si>
  <si>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</si>
  <si>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</si>
  <si>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</si>
  <si>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</si>
  <si>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</si>
  <si>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</si>
  <si>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</si>
  <si>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</si>
  <si>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</si>
  <si>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</si>
  <si>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</si>
  <si>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</si>
  <si>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</si>
  <si>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</si>
  <si>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</si>
  <si>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</si>
  <si>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</si>
  <si>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</si>
  <si>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</si>
  <si>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</si>
  <si>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</si>
  <si>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</si>
  <si>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</si>
  <si>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</si>
  <si>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</si>
  <si>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</si>
  <si>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</si>
  <si>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</si>
  <si>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</si>
  <si>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</si>
  <si>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</si>
  <si>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</si>
  <si>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</si>
  <si>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</si>
  <si>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</si>
  <si>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</si>
  <si>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</si>
  <si>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</si>
  <si>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</si>
  <si>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</si>
  <si>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</si>
  <si>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</si>
  <si>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</si>
  <si>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</si>
  <si>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</si>
  <si>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</si>
  <si>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</si>
  <si>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</si>
  <si>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</si>
  <si>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</si>
  <si>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</si>
  <si>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</si>
  <si>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</si>
  <si>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</si>
  <si>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</si>
  <si>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</si>
  <si>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</si>
  <si>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</si>
  <si>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</si>
  <si>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</si>
  <si>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</si>
  <si>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</si>
  <si>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</si>
  <si>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</si>
  <si>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</si>
  <si>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</si>
  <si>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</si>
  <si>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</si>
  <si>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</si>
  <si>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</si>
  <si>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</si>
  <si>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</si>
  <si>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</si>
  <si>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</si>
  <si>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</si>
  <si>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</si>
  <si>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</si>
  <si>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</si>
  <si>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</si>
  <si>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</si>
  <si>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</si>
  <si>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</si>
  <si>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</si>
  <si>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</si>
  <si>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</si>
  <si>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</si>
  <si>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</si>
  <si>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</si>
  <si>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</si>
  <si>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</si>
  <si>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</si>
  <si>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</si>
  <si>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</si>
  <si>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</si>
  <si>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</si>
  <si>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</si>
  <si>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</si>
  <si>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</si>
  <si>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</si>
  <si>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</si>
  <si>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</si>
  <si>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</si>
  <si>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</si>
  <si>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</si>
  <si>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</si>
  <si>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</si>
  <si>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</si>
  <si>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</si>
  <si>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</si>
  <si>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</si>
  <si>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</si>
  <si>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</si>
  <si>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</si>
  <si>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</si>
  <si>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</si>
  <si>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</si>
  <si>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</si>
  <si>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</si>
  <si>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</si>
  <si>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</si>
  <si>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</si>
  <si>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</si>
  <si>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</si>
  <si>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</si>
  <si>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</si>
  <si>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</si>
  <si>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</si>
  <si>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</si>
  <si>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</si>
  <si>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</si>
  <si>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</si>
  <si>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</si>
  <si>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</si>
  <si>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</si>
  <si>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</si>
  <si>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</si>
  <si>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</si>
  <si>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</si>
  <si>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</si>
  <si>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</si>
  <si>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</si>
  <si>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</si>
  <si>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</si>
  <si>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</si>
  <si>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</si>
  <si>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</si>
  <si>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</si>
  <si>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</si>
  <si>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</si>
  <si>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</si>
  <si>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</si>
  <si>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</si>
  <si>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</si>
  <si>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</si>
  <si>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</si>
  <si>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</si>
  <si>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</si>
  <si>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</si>
  <si>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</si>
  <si>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</si>
  <si>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</si>
  <si>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</si>
  <si>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</si>
  <si>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</si>
  <si>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</si>
  <si>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</si>
  <si>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</si>
  <si>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</si>
  <si>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</si>
  <si>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</si>
  <si>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</si>
  <si>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</si>
  <si>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</si>
  <si>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</si>
  <si>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</si>
  <si>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</si>
  <si>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</si>
  <si>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</si>
  <si>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</si>
  <si>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</si>
  <si>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</si>
  <si>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</si>
  <si>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</si>
  <si>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</si>
  <si>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</si>
  <si>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</si>
  <si>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</si>
  <si>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</si>
  <si>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</si>
  <si>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</si>
  <si>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</si>
  <si>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</si>
  <si>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</si>
  <si>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</si>
  <si>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</si>
  <si>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</si>
  <si>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</si>
  <si>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</si>
  <si>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</si>
  <si>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</si>
  <si>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</si>
  <si>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</si>
  <si>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</si>
  <si>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</si>
  <si>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</si>
  <si>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</si>
  <si>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</si>
  <si>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</si>
  <si>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</si>
  <si>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</si>
  <si>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</si>
  <si>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</si>
  <si>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</si>
  <si>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</si>
  <si>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</si>
  <si>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</si>
  <si>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</si>
  <si>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</si>
  <si>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</si>
  <si>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</si>
  <si>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</si>
  <si>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</si>
  <si>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</si>
  <si>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</si>
  <si>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</si>
  <si>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</si>
  <si>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</si>
  <si>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</si>
  <si>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</si>
  <si>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</si>
  <si>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</si>
  <si>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</si>
  <si>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</si>
  <si>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</si>
  <si>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</si>
  <si>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</si>
  <si>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</si>
  <si>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</si>
  <si>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</si>
  <si>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</si>
  <si>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</si>
  <si>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</si>
  <si>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</si>
  <si>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</si>
  <si>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</si>
  <si>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</si>
  <si>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</si>
  <si>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</si>
  <si>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</si>
  <si>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</si>
  <si>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</si>
  <si>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</si>
  <si>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</si>
  <si>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</si>
  <si>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</si>
  <si>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</si>
  <si>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</si>
  <si>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</si>
  <si>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</si>
  <si>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</si>
  <si>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</si>
  <si>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</si>
  <si>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</si>
  <si>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</si>
  <si>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</si>
  <si>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</si>
  <si>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</si>
  <si>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</si>
  <si>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</si>
  <si>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</si>
  <si>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</si>
  <si>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</si>
  <si>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</si>
  <si>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</si>
  <si>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</si>
  <si>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</si>
  <si>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</si>
  <si>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</si>
  <si>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</si>
  <si>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</si>
  <si>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</si>
  <si>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</si>
  <si>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</si>
  <si>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</si>
  <si>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</si>
  <si>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</si>
  <si>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</si>
  <si>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</si>
  <si>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</si>
  <si>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</si>
  <si>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</si>
  <si>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</si>
  <si>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</si>
  <si>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</si>
  <si>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</si>
  <si>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</si>
  <si>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</si>
  <si>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</si>
  <si>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</si>
  <si>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</si>
  <si>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</si>
  <si>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</si>
  <si>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</si>
  <si>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</si>
  <si>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</si>
  <si>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</si>
  <si>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</si>
  <si>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</si>
  <si>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</si>
  <si>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</si>
  <si>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</si>
  <si>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</si>
  <si>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</si>
  <si>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</si>
  <si>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</si>
  <si>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</si>
  <si>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</si>
  <si>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</si>
  <si>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</si>
  <si>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</si>
  <si>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</si>
  <si>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</si>
  <si>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</si>
  <si>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</si>
  <si>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</si>
  <si>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</si>
  <si>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</si>
  <si>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</si>
  <si>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</si>
  <si>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</si>
  <si>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</si>
  <si>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</si>
  <si>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</si>
  <si>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</si>
  <si>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</si>
  <si>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</si>
  <si>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</si>
  <si>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</si>
  <si>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</si>
  <si>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</si>
  <si>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</si>
  <si>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</si>
  <si>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</si>
  <si>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</si>
  <si>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</si>
  <si>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</si>
  <si>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</si>
  <si>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</si>
  <si>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</si>
  <si>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</si>
  <si>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</si>
  <si>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</si>
  <si>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</si>
  <si>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</si>
  <si>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</si>
  <si>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</si>
  <si>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</si>
  <si>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</si>
  <si>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</si>
  <si>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</si>
  <si>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</si>
  <si>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</si>
  <si>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</si>
  <si>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</si>
  <si>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</si>
  <si>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</si>
  <si>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</si>
  <si>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</si>
  <si>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</si>
  <si>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</si>
  <si>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</si>
  <si>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</si>
  <si>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</si>
  <si>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</si>
  <si>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</si>
  <si>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</si>
  <si>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</si>
  <si>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</si>
  <si>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</si>
  <si>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</si>
  <si>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</si>
  <si>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</si>
  <si>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</si>
  <si>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</si>
  <si>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</si>
  <si>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</si>
  <si>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</si>
  <si>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</si>
  <si>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</si>
  <si>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</si>
  <si>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</si>
  <si>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</si>
  <si>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</si>
  <si>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</si>
  <si>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</si>
  <si>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</si>
  <si>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</si>
  <si>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</si>
  <si>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</si>
  <si>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</si>
  <si>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</si>
  <si>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</si>
  <si>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</si>
  <si>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</si>
  <si>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</si>
  <si>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</si>
  <si>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</si>
  <si>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</si>
  <si>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</si>
  <si>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</si>
  <si>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</si>
  <si>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</si>
  <si>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</si>
  <si>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</si>
  <si>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</si>
  <si>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</si>
  <si>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</si>
  <si>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</si>
  <si>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</si>
  <si>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</si>
  <si>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</si>
  <si>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</si>
  <si>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</si>
  <si>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</si>
  <si>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</si>
  <si>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</si>
  <si>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</si>
  <si>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</si>
  <si>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</si>
  <si>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</si>
  <si>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</si>
  <si>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</si>
  <si>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</si>
  <si>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</si>
  <si>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</si>
  <si>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</si>
  <si>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</si>
  <si>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</si>
  <si>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</si>
  <si>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</si>
  <si>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</si>
  <si>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</si>
  <si>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</si>
  <si>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</si>
  <si>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</si>
  <si>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</si>
  <si>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</si>
  <si>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</si>
  <si>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</si>
  <si>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</si>
  <si>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</si>
  <si>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</si>
  <si>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</si>
  <si>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</si>
  <si>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</si>
  <si>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</si>
  <si>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</si>
  <si>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</si>
  <si>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</si>
  <si>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</si>
  <si>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</si>
  <si>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</si>
  <si>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</si>
  <si>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</si>
  <si>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</si>
  <si>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</si>
  <si>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</si>
  <si>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</si>
  <si>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</si>
  <si>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</si>
  <si>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</si>
  <si>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</si>
  <si>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</si>
  <si>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</si>
  <si>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</si>
  <si>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</si>
  <si>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</si>
  <si>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</si>
  <si>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</si>
  <si>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</si>
  <si>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</si>
  <si>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</si>
  <si>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</si>
  <si>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</si>
  <si>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</si>
  <si>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</si>
  <si>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</si>
  <si>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</si>
  <si>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</si>
  <si>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</si>
  <si>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</si>
  <si>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</si>
  <si>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</si>
  <si>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</si>
  <si>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</si>
  <si>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</si>
  <si>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</si>
  <si>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</si>
  <si>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</si>
  <si>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</si>
  <si>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</si>
  <si>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</si>
  <si>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</si>
  <si>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</si>
  <si>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</si>
  <si>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</si>
  <si>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</si>
  <si>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</si>
  <si>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</si>
  <si>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</si>
  <si>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</si>
  <si>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</si>
  <si>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</si>
  <si>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</si>
  <si>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</si>
  <si>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</si>
  <si>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</si>
  <si>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</si>
  <si>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</si>
  <si>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</si>
  <si>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</si>
  <si>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</si>
  <si>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</si>
  <si>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</si>
  <si>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</si>
  <si>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</si>
  <si>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</si>
  <si>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</si>
  <si>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</si>
  <si>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</si>
  <si>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</si>
  <si>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</si>
  <si>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</si>
  <si>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</si>
  <si>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</si>
  <si>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</si>
  <si>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</si>
  <si>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</si>
  <si>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</si>
  <si>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</si>
  <si>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</si>
  <si>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</si>
  <si>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</si>
  <si>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</si>
  <si>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</si>
  <si>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</si>
  <si>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</si>
  <si>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</si>
  <si>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</si>
  <si>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</si>
  <si>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</si>
  <si>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</si>
  <si>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</si>
  <si>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</si>
  <si>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</si>
  <si>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</si>
  <si>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</si>
  <si>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</si>
  <si>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</si>
  <si>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</si>
  <si>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</si>
  <si>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</si>
  <si>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</si>
  <si>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</si>
  <si>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</si>
  <si>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</si>
  <si>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</si>
  <si>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</si>
  <si>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</si>
  <si>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</si>
  <si>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</si>
  <si>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</si>
  <si>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</si>
  <si>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</si>
  <si>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</si>
  <si>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</si>
  <si>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</si>
  <si>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</si>
  <si>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</si>
  <si>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</si>
  <si>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</si>
  <si>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</si>
  <si>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</si>
  <si>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</si>
  <si>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</si>
  <si>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</si>
  <si>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</si>
  <si>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</si>
  <si>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</si>
  <si>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</si>
  <si>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</si>
  <si>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</si>
  <si>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</si>
  <si>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</si>
  <si>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</si>
  <si>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</si>
  <si>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</si>
  <si>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</si>
  <si>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</si>
  <si>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</si>
  <si>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</si>
  <si>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</si>
  <si>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</si>
  <si>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</si>
  <si>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</si>
  <si>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</si>
  <si>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</si>
  <si>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</si>
  <si>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</si>
  <si>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</si>
  <si>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</si>
  <si>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</si>
  <si>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</si>
  <si>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</si>
  <si>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</si>
  <si>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</si>
  <si>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</si>
  <si>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</si>
  <si>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</si>
  <si>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</si>
  <si>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</si>
  <si>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</si>
  <si>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</si>
  <si>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</si>
  <si>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</si>
  <si>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</si>
  <si>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</si>
  <si>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</si>
  <si>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</si>
  <si>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</si>
  <si>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</si>
  <si>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</si>
  <si>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</si>
  <si>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</si>
  <si>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</si>
  <si>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</si>
  <si>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</si>
  <si>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</si>
  <si>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</si>
  <si>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</si>
  <si>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</si>
  <si>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</si>
  <si>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</si>
  <si>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</si>
  <si>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</si>
  <si>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</si>
  <si>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</si>
  <si>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</si>
  <si>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</si>
  <si>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</si>
  <si>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</si>
  <si>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</si>
  <si>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</si>
  <si>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</si>
  <si>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</si>
  <si>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</si>
  <si>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</si>
  <si>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</si>
  <si>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</si>
  <si>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</si>
  <si>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</si>
  <si>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</si>
  <si>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</si>
  <si>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</si>
  <si>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</si>
  <si>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</si>
  <si>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</si>
  <si>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</si>
  <si>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</si>
  <si>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</si>
  <si>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</si>
  <si>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</si>
  <si>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</si>
  <si>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</si>
  <si>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</si>
  <si>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</si>
  <si>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</si>
  <si>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</si>
  <si>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</si>
  <si>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</si>
  <si>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</si>
  <si>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</si>
  <si>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</si>
  <si>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</si>
  <si>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</si>
  <si>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</si>
  <si>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</si>
  <si>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</si>
  <si>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</si>
  <si>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</si>
  <si>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</si>
  <si>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</si>
  <si>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</si>
  <si>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</si>
  <si>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</si>
  <si>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</si>
  <si>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</si>
  <si>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</si>
  <si>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</si>
  <si>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</si>
  <si>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</si>
  <si>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</si>
  <si>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</si>
  <si>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</si>
  <si>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</si>
  <si>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</si>
  <si>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</si>
  <si>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</si>
  <si>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</si>
  <si>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</si>
  <si>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</si>
  <si>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</si>
  <si>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</si>
  <si>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</si>
  <si>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</si>
  <si>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</si>
  <si>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</si>
  <si>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</si>
  <si>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</si>
  <si>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</si>
  <si>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</si>
  <si>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</si>
  <si>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</si>
  <si>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</si>
  <si>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</si>
  <si>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</si>
  <si>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</si>
  <si>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</si>
  <si>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</si>
  <si>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</si>
  <si>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</si>
  <si>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</si>
  <si>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</si>
  <si>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</si>
  <si>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</si>
  <si>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</si>
  <si>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</si>
  <si>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</si>
  <si>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</si>
  <si>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</si>
  <si>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</si>
  <si>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</si>
  <si>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</si>
  <si>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</si>
  <si>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</si>
  <si>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</si>
  <si>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</si>
  <si>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</si>
  <si>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</si>
  <si>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</si>
  <si>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</si>
  <si>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</si>
  <si>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</si>
  <si>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</si>
  <si>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</si>
  <si>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</si>
  <si>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</si>
  <si>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</si>
  <si>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</si>
  <si>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</si>
  <si>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</si>
  <si>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</si>
  <si>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</si>
  <si>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</si>
  <si>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</si>
  <si>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</si>
  <si>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</si>
  <si>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</si>
  <si>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</si>
  <si>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</si>
  <si>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</si>
  <si>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</si>
  <si>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</si>
  <si>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</si>
  <si>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</si>
  <si>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</si>
  <si>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</si>
  <si>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</si>
  <si>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</si>
  <si>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</si>
  <si>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</si>
  <si>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</si>
  <si>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</si>
  <si>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</si>
  <si>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</si>
  <si>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</si>
  <si>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</si>
  <si>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</si>
  <si>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</si>
  <si>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</si>
  <si>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</si>
  <si>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</si>
  <si>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</si>
  <si>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</si>
  <si>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</si>
  <si>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</si>
  <si>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</si>
  <si>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</si>
  <si>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</si>
  <si>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</si>
  <si>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</si>
  <si>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</si>
  <si>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</si>
  <si>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</si>
  <si>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</si>
  <si>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</si>
  <si>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</si>
  <si>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</si>
  <si>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</si>
  <si>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</si>
  <si>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</si>
  <si>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</si>
  <si>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</si>
  <si>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</si>
  <si>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</si>
  <si>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</si>
  <si>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</si>
  <si>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</si>
  <si>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</si>
  <si>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</si>
  <si>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</si>
  <si>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</si>
  <si>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</si>
  <si>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</si>
  <si>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</si>
  <si>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</si>
  <si>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</si>
  <si>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</si>
  <si>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</si>
  <si>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</si>
  <si>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</si>
  <si>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</si>
  <si>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</si>
  <si>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</si>
  <si>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</si>
  <si>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</si>
  <si>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</si>
  <si>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</si>
  <si>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</si>
  <si>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</si>
  <si>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</si>
  <si>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</si>
  <si>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</si>
  <si>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</si>
  <si>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</si>
  <si>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</si>
  <si>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</si>
  <si>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</si>
  <si>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</si>
  <si>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</si>
  <si>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</si>
  <si>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</si>
  <si>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</si>
  <si>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</si>
  <si>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</si>
  <si>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</si>
  <si>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</si>
  <si>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</si>
  <si>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</si>
  <si>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</si>
  <si>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</si>
  <si>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</si>
  <si>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</si>
  <si>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</si>
  <si>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</si>
  <si>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</si>
  <si>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</si>
  <si>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</si>
  <si>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</si>
  <si>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</si>
  <si>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</si>
  <si>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</si>
  <si>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</si>
  <si>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</si>
  <si>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</si>
  <si>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</si>
  <si>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</si>
  <si>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</si>
  <si>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</si>
  <si>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</si>
  <si>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</si>
  <si>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</si>
  <si>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</si>
  <si>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</si>
  <si>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</si>
  <si>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</si>
  <si>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</si>
  <si>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</si>
  <si>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</si>
  <si>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</si>
  <si>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</si>
  <si>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</si>
  <si>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</si>
  <si>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</si>
  <si>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</si>
  <si>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</si>
  <si>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</si>
  <si>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</si>
  <si>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</si>
  <si>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</si>
  <si>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</si>
  <si>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</si>
  <si>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</si>
  <si>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</si>
  <si>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</si>
  <si>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</si>
  <si>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</si>
  <si>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</si>
  <si>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</si>
  <si>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</si>
  <si>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</si>
  <si>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</si>
  <si>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</si>
  <si>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</si>
  <si>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</si>
  <si>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</si>
  <si>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</si>
  <si>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</si>
  <si>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</si>
  <si>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</si>
  <si>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</si>
  <si>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</si>
  <si>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</si>
  <si>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</si>
  <si>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</si>
  <si>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</si>
  <si>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</si>
  <si>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</si>
  <si>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</si>
  <si>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</si>
  <si>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</si>
  <si>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</si>
  <si>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</si>
  <si>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</si>
  <si>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</si>
  <si>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</si>
  <si>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</si>
  <si>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</si>
  <si>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</si>
  <si>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</si>
  <si>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</si>
  <si>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</si>
  <si>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</si>
  <si>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</si>
  <si>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</si>
  <si>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</si>
  <si>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</si>
  <si>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</si>
  <si>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</si>
  <si>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</si>
  <si>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</si>
  <si>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</si>
  <si>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</si>
  <si>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</si>
  <si>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</si>
  <si>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</si>
  <si>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</si>
  <si>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</si>
  <si>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</si>
  <si>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</si>
  <si>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</si>
  <si>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</si>
  <si>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</si>
  <si>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</si>
  <si>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</si>
  <si>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</si>
  <si>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</si>
  <si>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</si>
  <si>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</si>
  <si>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</si>
  <si>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</si>
  <si>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</si>
  <si>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</si>
  <si>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</si>
  <si>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</si>
  <si>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</si>
  <si>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</si>
  <si>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</si>
  <si>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</si>
  <si>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</si>
  <si>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</si>
  <si>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</si>
  <si>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</si>
  <si>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</si>
  <si>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</si>
  <si>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</si>
  <si>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</si>
  <si>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</si>
  <si>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</si>
  <si>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</si>
  <si>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</si>
  <si>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</si>
  <si>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</si>
  <si>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</si>
  <si>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</si>
  <si>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</si>
  <si>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</si>
  <si>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</si>
  <si>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</si>
  <si>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</si>
  <si>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</si>
  <si>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</si>
  <si>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</si>
  <si>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</si>
  <si>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</si>
  <si>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</si>
  <si>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</si>
  <si>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</si>
  <si>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</si>
  <si>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</si>
  <si>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</si>
  <si>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</si>
  <si>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</si>
  <si>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</si>
  <si>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</si>
  <si>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</si>
  <si>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</si>
  <si>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</si>
  <si>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</si>
  <si>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</si>
  <si>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</si>
  <si>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</si>
  <si>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</si>
  <si>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</si>
  <si>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</si>
  <si>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</si>
  <si>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</si>
  <si>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</si>
  <si>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</si>
  <si>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</si>
  <si>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</si>
  <si>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</si>
  <si>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</si>
  <si>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</si>
  <si>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</si>
  <si>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</si>
  <si>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</si>
  <si>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</si>
  <si>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</si>
  <si>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</si>
  <si>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</si>
  <si>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</si>
  <si>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</si>
  <si>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</si>
  <si>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</si>
  <si>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</si>
  <si>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</si>
  <si>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</si>
  <si>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</si>
  <si>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</si>
  <si>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</si>
  <si>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</si>
  <si>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</si>
  <si>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</si>
  <si>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</si>
  <si>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</si>
  <si>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</si>
  <si>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</si>
  <si>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</si>
  <si>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</si>
  <si>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</si>
  <si>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</si>
  <si>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</si>
  <si>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</si>
  <si>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</si>
  <si>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</si>
  <si>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</si>
  <si>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</si>
  <si>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</si>
  <si>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</si>
  <si>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</si>
  <si>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</si>
  <si>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</si>
  <si>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</si>
  <si>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</si>
  <si>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</si>
  <si>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</si>
  <si>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</si>
  <si>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</si>
  <si>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</si>
  <si>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</si>
  <si>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</si>
  <si>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</si>
  <si>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</si>
  <si>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</si>
  <si>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</si>
  <si>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</si>
  <si>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</si>
  <si>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</si>
  <si>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</si>
  <si>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</si>
  <si>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</si>
  <si>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</si>
  <si>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</si>
  <si>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</si>
  <si>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</si>
  <si>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</si>
  <si>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</si>
  <si>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</si>
  <si>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</si>
  <si>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</si>
  <si>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</si>
  <si>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</si>
  <si>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</si>
  <si>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</si>
  <si>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</si>
  <si>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</si>
  <si>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</si>
  <si>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</si>
  <si>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</si>
  <si>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</si>
  <si>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</si>
  <si>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</si>
  <si>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</si>
  <si>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</si>
  <si>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</si>
  <si>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</si>
  <si>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</si>
  <si>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</si>
  <si>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</si>
  <si>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</si>
  <si>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</si>
  <si>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</si>
  <si>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</si>
  <si>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</si>
  <si>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</si>
  <si>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</si>
  <si>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</si>
  <si>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</si>
  <si>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</si>
  <si>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</si>
  <si>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</si>
  <si>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</si>
  <si>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</si>
  <si>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</si>
  <si>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</si>
  <si>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</si>
  <si>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</si>
  <si>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</si>
  <si>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</si>
  <si>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</si>
  <si>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</si>
  <si>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</si>
  <si>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</si>
  <si>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</si>
  <si>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</si>
  <si>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</si>
  <si>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</si>
  <si>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</si>
  <si>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</si>
  <si>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</si>
  <si>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</si>
  <si>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</si>
  <si>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</si>
  <si>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</si>
  <si>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</si>
  <si>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</si>
  <si>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</si>
  <si>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</si>
  <si>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</si>
  <si>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</si>
  <si>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</si>
  <si>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</si>
  <si>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</si>
  <si>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</si>
  <si>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</si>
  <si>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</si>
  <si>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</si>
  <si>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</si>
  <si>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</si>
  <si>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</si>
  <si>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</si>
  <si>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</si>
  <si>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</si>
  <si>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</si>
  <si>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</si>
  <si>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</si>
  <si>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</si>
  <si>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</si>
  <si>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</si>
  <si>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</si>
  <si>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</si>
  <si>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</si>
  <si>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</si>
  <si>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</si>
  <si>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</si>
  <si>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</si>
  <si>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</si>
  <si>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</si>
  <si>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</si>
  <si>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</si>
  <si>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</si>
  <si>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</si>
  <si>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</si>
  <si>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</si>
  <si>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</si>
  <si>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</si>
  <si>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</si>
  <si>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</si>
  <si>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</si>
  <si>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</si>
  <si>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</si>
  <si>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</si>
  <si>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</si>
  <si>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</si>
  <si>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</si>
  <si>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</si>
  <si>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</si>
  <si>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</si>
  <si>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</si>
  <si>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</si>
  <si>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</si>
  <si>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</si>
  <si>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</si>
  <si>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</si>
  <si>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</si>
  <si>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</si>
  <si>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</si>
  <si>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</si>
  <si>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</si>
  <si>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</si>
  <si>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</si>
  <si>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</si>
  <si>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</si>
  <si>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</si>
  <si>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</si>
  <si>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</si>
  <si>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</si>
  <si>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</si>
  <si>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</si>
  <si>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</si>
  <si>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</si>
  <si>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</si>
  <si>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</si>
  <si>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</si>
  <si>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</si>
  <si>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</si>
  <si>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</si>
  <si>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</si>
  <si>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</si>
  <si>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</si>
  <si>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</si>
  <si>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</si>
  <si>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</si>
  <si>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</si>
  <si>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</si>
  <si>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</si>
  <si>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</si>
  <si>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</si>
  <si>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</si>
  <si>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</si>
  <si>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</si>
  <si>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</si>
  <si>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</si>
  <si>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</si>
  <si>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</si>
  <si>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</si>
  <si>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</si>
  <si>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</si>
  <si>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</si>
  <si>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</si>
  <si>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</si>
  <si>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</si>
  <si>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</si>
  <si>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</si>
  <si>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</si>
  <si>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</si>
  <si>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</si>
  <si>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</si>
  <si>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</si>
  <si>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</si>
  <si>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</si>
  <si>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</si>
  <si>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</si>
  <si>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</si>
  <si>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</si>
  <si>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</si>
  <si>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</si>
  <si>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</si>
  <si>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</si>
  <si>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</si>
  <si>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</si>
  <si>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</si>
  <si>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</si>
  <si>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</si>
  <si>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</si>
  <si>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</si>
  <si>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</si>
  <si>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</si>
  <si>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</si>
  <si>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</si>
  <si>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</si>
  <si>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</si>
  <si>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</si>
  <si>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</si>
  <si>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</si>
  <si>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</si>
  <si>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</si>
  <si>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</si>
  <si>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</si>
  <si>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</si>
  <si>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</si>
  <si>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</si>
  <si>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</si>
  <si>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</si>
  <si>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</si>
  <si>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</si>
  <si>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</si>
  <si>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</si>
  <si>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</si>
  <si>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</si>
  <si>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</si>
  <si>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</si>
  <si>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</si>
  <si>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</si>
  <si>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</si>
  <si>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</si>
  <si>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</si>
  <si>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</si>
  <si>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</si>
  <si>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</si>
  <si>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</si>
  <si>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</si>
  <si>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</si>
  <si>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</si>
  <si>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</si>
  <si>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</si>
  <si>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</si>
  <si>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</si>
  <si>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</si>
  <si>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</si>
  <si>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</si>
  <si>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</si>
  <si>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</si>
  <si>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</si>
  <si>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</si>
  <si>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</si>
  <si>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</si>
  <si>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</si>
  <si>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</si>
  <si>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</si>
  <si>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</si>
  <si>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</si>
  <si>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</si>
  <si>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</si>
  <si>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</si>
  <si>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</si>
  <si>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</si>
  <si>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</si>
  <si>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</si>
  <si>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</si>
  <si>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</si>
  <si>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</si>
  <si>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</si>
  <si>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</si>
  <si>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</si>
  <si>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</si>
  <si>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</si>
  <si>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</si>
  <si>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</si>
  <si>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</si>
  <si>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</si>
  <si>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</si>
  <si>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</si>
  <si>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</si>
  <si>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</si>
  <si>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</si>
  <si>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</si>
  <si>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</si>
  <si>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</si>
  <si>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</si>
  <si>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</si>
  <si>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</si>
  <si>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</si>
  <si>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</si>
  <si>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</si>
  <si>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</si>
  <si>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</si>
  <si>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</si>
  <si>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</si>
  <si>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</si>
  <si>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</si>
  <si>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</si>
  <si>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</si>
  <si>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</si>
  <si>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</si>
  <si>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</si>
  <si>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</si>
  <si>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</si>
  <si>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</si>
  <si>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</si>
  <si>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</si>
  <si>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</si>
  <si>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</si>
  <si>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</si>
  <si>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</si>
  <si>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</si>
  <si>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</si>
  <si>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</si>
  <si>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</si>
  <si>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</si>
  <si>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</si>
  <si>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</si>
  <si>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</si>
  <si>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</si>
  <si>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</si>
  <si>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</si>
  <si>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</si>
  <si>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</si>
  <si>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</si>
  <si>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</si>
  <si>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</si>
  <si>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</si>
  <si>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</si>
  <si>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</si>
  <si>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</si>
  <si>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</si>
  <si>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</si>
  <si>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</si>
  <si>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</si>
  <si>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</si>
  <si>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</si>
  <si>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</si>
  <si>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</si>
  <si>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</si>
  <si>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</si>
  <si>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</si>
  <si>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</si>
  <si>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</si>
  <si>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</si>
  <si>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</si>
  <si>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</si>
  <si>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</si>
  <si>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</si>
  <si>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</si>
  <si>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</si>
  <si>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</si>
  <si>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</si>
  <si>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</si>
  <si>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</si>
  <si>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</si>
  <si>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</si>
  <si>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</si>
  <si>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</si>
  <si>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</si>
  <si>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</si>
  <si>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</si>
  <si>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</si>
  <si>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</si>
  <si>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</si>
  <si>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</si>
  <si>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</si>
  <si>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</si>
  <si>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</si>
  <si>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</si>
  <si>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</si>
  <si>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</si>
  <si>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</si>
  <si>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</si>
  <si>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</si>
  <si>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</si>
  <si>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</si>
  <si>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</si>
  <si>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</si>
  <si>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</si>
  <si>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</si>
  <si>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</si>
  <si>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</si>
  <si>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</si>
  <si>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</si>
  <si>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</si>
  <si>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</si>
  <si>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</si>
  <si>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</si>
  <si>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</si>
  <si>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</si>
  <si>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</si>
  <si>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</si>
  <si>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</si>
  <si>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</si>
  <si>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</si>
  <si>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</si>
  <si>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</si>
  <si>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</si>
  <si>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</si>
  <si>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</si>
  <si>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</si>
  <si>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</si>
  <si>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</si>
  <si>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</si>
  <si>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</si>
  <si>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</si>
  <si>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</si>
  <si>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</si>
  <si>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</si>
  <si>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</si>
  <si>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</si>
  <si>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</si>
  <si>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</si>
  <si>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</si>
  <si>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</si>
  <si>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</si>
  <si>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</si>
  <si>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</si>
  <si>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</si>
  <si>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</si>
  <si>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</si>
  <si>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</si>
  <si>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</si>
  <si>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</si>
  <si>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</si>
  <si>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</si>
  <si>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</si>
  <si>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</si>
  <si>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</si>
  <si>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</si>
  <si>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</si>
  <si>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</si>
  <si>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</si>
  <si>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</si>
  <si>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</si>
  <si>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</si>
  <si>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</si>
  <si>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</si>
  <si>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</si>
  <si>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</si>
  <si>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</si>
  <si>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</si>
  <si>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</si>
  <si>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</si>
  <si>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</si>
  <si>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</si>
  <si>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</si>
  <si>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</si>
  <si>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</si>
  <si>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</si>
  <si>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</si>
  <si>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</si>
  <si>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</si>
  <si>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</si>
  <si>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</si>
  <si>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</si>
  <si>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</si>
  <si>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</si>
  <si>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</si>
  <si>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</si>
  <si>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</si>
  <si>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</si>
  <si>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</si>
  <si>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</si>
  <si>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</si>
  <si>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</si>
  <si>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</si>
  <si>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</si>
  <si>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</si>
  <si>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</si>
  <si>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</si>
  <si>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</si>
  <si>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</si>
  <si>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</si>
  <si>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</si>
  <si>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</si>
  <si>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</si>
  <si>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</si>
  <si>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</si>
  <si>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</si>
  <si>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</si>
  <si>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</si>
  <si>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</si>
  <si>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</si>
  <si>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</si>
  <si>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</si>
  <si>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</si>
  <si>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</si>
  <si>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</si>
  <si>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</si>
  <si>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</si>
  <si>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</si>
  <si>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</si>
  <si>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</si>
  <si>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</si>
  <si>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</si>
  <si>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</si>
  <si>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</si>
  <si>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</si>
  <si>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</si>
  <si>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</si>
  <si>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</si>
  <si>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</si>
  <si>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</si>
  <si>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</si>
  <si>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</si>
  <si>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</si>
  <si>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</si>
  <si>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</si>
  <si>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</si>
  <si>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</si>
  <si>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</si>
  <si>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</si>
  <si>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</si>
  <si>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</si>
  <si>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</si>
  <si>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</si>
  <si>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</si>
  <si>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</si>
  <si>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</si>
  <si>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</si>
  <si>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</si>
  <si>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</si>
  <si>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</si>
  <si>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</si>
  <si>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</si>
  <si>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</si>
  <si>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</si>
  <si>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</si>
  <si>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</si>
  <si>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</si>
  <si>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</si>
  <si>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</si>
  <si>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</si>
  <si>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</si>
  <si>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</si>
  <si>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</si>
  <si>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</si>
  <si>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</si>
  <si>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</si>
  <si>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</si>
  <si>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</si>
  <si>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</si>
  <si>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</si>
  <si>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</si>
  <si>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</si>
  <si>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</si>
  <si>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</si>
  <si>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</si>
  <si>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</si>
  <si>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</si>
  <si>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</si>
  <si>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</si>
  <si>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</si>
  <si>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</si>
  <si>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</si>
  <si>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</si>
  <si>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</si>
  <si>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</si>
  <si>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</si>
  <si>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</si>
  <si>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</si>
  <si>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</si>
  <si>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</si>
  <si>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</si>
  <si>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</si>
  <si>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</si>
  <si>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</si>
  <si>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</si>
  <si>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</si>
  <si>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</si>
  <si>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</si>
  <si>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</si>
  <si>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</si>
  <si>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</si>
  <si>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</si>
  <si>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</si>
  <si>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</si>
  <si>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</si>
  <si>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</si>
  <si>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</si>
  <si>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</si>
  <si>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</si>
  <si>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</si>
  <si>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</si>
  <si>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</si>
  <si>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</si>
  <si>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</si>
  <si>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</si>
  <si>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</si>
  <si>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</si>
  <si>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</si>
  <si>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</si>
  <si>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</si>
  <si>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</si>
  <si>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</si>
  <si>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</si>
  <si>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</si>
  <si>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</si>
  <si>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</si>
  <si>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</si>
  <si>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</si>
  <si>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</si>
  <si>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</si>
  <si>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</si>
  <si>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</si>
  <si>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</si>
  <si>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</si>
  <si>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</si>
  <si>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</si>
  <si>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</si>
  <si>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</si>
  <si>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</si>
  <si>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</si>
  <si>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</si>
  <si>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</si>
  <si>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</si>
  <si>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</si>
  <si>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</si>
  <si>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</si>
  <si>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</si>
  <si>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</si>
  <si>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</si>
  <si>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</si>
  <si>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</si>
  <si>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</si>
  <si>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</si>
  <si>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</si>
  <si>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</si>
  <si>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</si>
  <si>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</si>
  <si>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</si>
  <si>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</si>
  <si>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</si>
  <si>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</si>
  <si>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</si>
  <si>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</si>
  <si>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</si>
  <si>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</si>
  <si>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</si>
  <si>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</si>
  <si>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</si>
  <si>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</si>
  <si>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</si>
  <si>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</si>
  <si>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</si>
  <si>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</si>
  <si>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</si>
  <si>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</si>
  <si>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</si>
  <si>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</si>
  <si>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</si>
  <si>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</si>
  <si>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</si>
  <si>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</si>
  <si>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</si>
  <si>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</si>
  <si>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</si>
  <si>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</si>
  <si>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</si>
  <si>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</si>
  <si>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</si>
  <si>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</si>
  <si>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</si>
  <si>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</si>
  <si>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</si>
  <si>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</si>
  <si>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</si>
  <si>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</si>
  <si>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</si>
  <si>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</si>
  <si>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</si>
  <si>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</si>
  <si>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</si>
  <si>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</si>
  <si>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</si>
  <si>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</si>
  <si>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</si>
  <si>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</si>
  <si>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</si>
  <si>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</si>
  <si>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</si>
  <si>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</si>
  <si>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</si>
  <si>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</si>
  <si>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</si>
  <si>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</si>
  <si>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</si>
  <si>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</si>
  <si>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</si>
  <si>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</si>
  <si>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</si>
  <si>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</si>
  <si>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</si>
  <si>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</si>
  <si>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</si>
  <si>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</si>
  <si>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</si>
  <si>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</si>
  <si>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</si>
  <si>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</si>
  <si>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</si>
  <si>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</si>
  <si>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</si>
  <si>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</si>
  <si>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</si>
  <si>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</si>
  <si>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</si>
  <si>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</si>
  <si>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</si>
  <si>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</si>
  <si>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</si>
  <si>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</si>
  <si>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</si>
  <si>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</si>
  <si>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</si>
  <si>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</si>
  <si>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</si>
  <si>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</si>
  <si>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</si>
  <si>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</si>
  <si>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</si>
  <si>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</si>
  <si>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</si>
  <si>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</si>
  <si>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</si>
  <si>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</si>
  <si>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</si>
  <si>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</si>
  <si>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</si>
  <si>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</si>
  <si>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</si>
  <si>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</si>
  <si>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</si>
  <si>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</si>
  <si>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</si>
  <si>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</si>
  <si>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</si>
  <si>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</si>
  <si>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</si>
  <si>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</si>
  <si>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</si>
  <si>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</si>
  <si>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</si>
  <si>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</si>
  <si>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</si>
  <si>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</si>
  <si>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</si>
  <si>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</si>
  <si>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</si>
  <si>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</si>
  <si>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</si>
  <si>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</si>
  <si>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</si>
  <si>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</si>
  <si>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</si>
  <si>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</si>
  <si>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</si>
  <si>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</si>
  <si>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</si>
  <si>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</si>
  <si>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</si>
  <si>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</si>
  <si>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</si>
  <si>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</si>
  <si>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</si>
  <si>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</si>
  <si>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</si>
  <si>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</si>
  <si>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</si>
  <si>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</si>
  <si>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</si>
  <si>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</si>
  <si>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</si>
  <si>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</si>
  <si>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</si>
  <si>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</si>
  <si>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</si>
  <si>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</si>
  <si>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</si>
  <si>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</si>
  <si>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</si>
  <si>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</si>
  <si>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</si>
  <si>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</si>
  <si>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</si>
  <si>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</si>
  <si>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</si>
  <si>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</si>
  <si>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</si>
  <si>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</si>
  <si>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</si>
  <si>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</si>
  <si>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</si>
  <si>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</si>
  <si>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</si>
  <si>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</si>
  <si>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</si>
  <si>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</si>
  <si>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</si>
  <si>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</si>
  <si>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</si>
  <si>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</si>
  <si>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</si>
  <si>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</si>
  <si>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</si>
  <si>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</si>
  <si>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</si>
  <si>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</si>
  <si>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</si>
  <si>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</si>
  <si>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</si>
  <si>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</si>
  <si>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</si>
  <si>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</si>
  <si>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</si>
  <si>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</si>
  <si>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</si>
  <si>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</si>
  <si>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</si>
  <si>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</si>
  <si>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</si>
  <si>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</si>
  <si>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</si>
  <si>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</si>
  <si>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</si>
  <si>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</si>
  <si>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</si>
  <si>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</si>
  <si>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</si>
  <si>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</si>
  <si>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</si>
  <si>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</si>
  <si>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</si>
  <si>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</si>
  <si>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</si>
  <si>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</si>
  <si>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</si>
  <si>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</si>
  <si>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</si>
  <si>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</si>
  <si>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</si>
  <si>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</si>
  <si>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</si>
  <si>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</si>
  <si>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</si>
  <si>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</si>
  <si>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</si>
  <si>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</si>
  <si>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</si>
  <si>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</si>
  <si>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</si>
  <si>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</si>
  <si>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</si>
  <si>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</si>
  <si>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</si>
  <si>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</si>
  <si>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</si>
  <si>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</si>
  <si>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</si>
  <si>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</si>
  <si>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</si>
  <si>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</si>
  <si>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</si>
  <si>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</si>
  <si>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</si>
  <si>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</si>
  <si>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</si>
  <si>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</si>
  <si>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</si>
  <si>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</si>
  <si>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</si>
  <si>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</si>
  <si>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</si>
  <si>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</si>
  <si>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</si>
  <si>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</si>
  <si>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</si>
  <si>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</si>
  <si>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</si>
  <si>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</si>
  <si>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</si>
  <si>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</si>
  <si>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</si>
  <si>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</si>
  <si>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</si>
  <si>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</si>
  <si>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</si>
  <si>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</si>
  <si>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</si>
  <si>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</si>
  <si>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</si>
  <si>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</si>
  <si>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</si>
  <si>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</si>
  <si>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</si>
  <si>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</si>
  <si>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</si>
  <si>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</si>
  <si>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</si>
  <si>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</si>
  <si>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</si>
  <si>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</si>
  <si>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</si>
  <si>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</si>
  <si>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</si>
  <si>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</si>
  <si>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</si>
  <si>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</si>
  <si>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</si>
  <si>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</si>
  <si>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</si>
  <si>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</si>
  <si>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</si>
  <si>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</si>
  <si>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</si>
  <si>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</si>
  <si>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</si>
  <si>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</si>
  <si>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</si>
  <si>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</si>
  <si>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</si>
  <si>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</si>
  <si>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</si>
  <si>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</si>
  <si>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</si>
  <si>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</si>
  <si>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</si>
  <si>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</si>
  <si>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</si>
  <si>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</si>
  <si>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</si>
  <si>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</si>
  <si>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</si>
  <si>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</si>
  <si>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</si>
  <si>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</si>
  <si>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</si>
  <si>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</si>
  <si>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</si>
  <si>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</si>
  <si>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</si>
  <si>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</si>
  <si>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</si>
  <si>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</si>
  <si>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</si>
  <si>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</si>
  <si>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</si>
  <si>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</si>
  <si>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</si>
  <si>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</si>
  <si>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</si>
  <si>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</si>
  <si>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</si>
  <si>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</si>
  <si>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</si>
  <si>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</si>
  <si>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</si>
  <si>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</si>
  <si>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</si>
  <si>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</si>
  <si>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</si>
  <si>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</si>
  <si>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</si>
  <si>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</si>
  <si>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</si>
  <si>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</si>
  <si>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</si>
  <si>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</si>
  <si>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</si>
  <si>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</si>
  <si>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</si>
  <si>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</si>
  <si>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</si>
  <si>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</si>
  <si>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</si>
  <si>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</si>
  <si>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</si>
  <si>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</si>
  <si>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</si>
  <si>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</si>
  <si>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</si>
  <si>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</si>
  <si>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</si>
  <si>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</si>
  <si>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</si>
  <si>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</si>
  <si>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</si>
  <si>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</si>
  <si>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</si>
  <si>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</si>
  <si>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</si>
  <si>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</si>
  <si>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</si>
  <si>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</si>
  <si>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</si>
  <si>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</si>
  <si>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</si>
  <si>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</si>
  <si>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</si>
  <si>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</si>
  <si>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</si>
  <si>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</si>
  <si>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</si>
  <si>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</si>
  <si>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</si>
  <si>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</si>
  <si>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</si>
  <si>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</si>
  <si>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</si>
  <si>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</si>
  <si>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</si>
  <si>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</si>
  <si>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</si>
  <si>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</si>
  <si>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</si>
  <si>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</si>
  <si>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</si>
  <si>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</si>
  <si>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</si>
  <si>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</si>
  <si>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</si>
  <si>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</si>
  <si>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</si>
  <si>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</si>
  <si>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</si>
  <si>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</si>
  <si>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</si>
  <si>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</si>
  <si>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</si>
  <si>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</si>
  <si>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</si>
  <si>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</si>
  <si>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</si>
  <si>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</si>
  <si>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</si>
  <si>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</si>
  <si>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</si>
  <si>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</si>
  <si>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</si>
  <si>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</si>
  <si>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</si>
  <si>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</si>
  <si>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</si>
  <si>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</si>
  <si>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</si>
  <si>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</si>
  <si>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</si>
  <si>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</si>
  <si>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</si>
  <si>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</si>
  <si>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</si>
  <si>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</si>
  <si>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</si>
  <si>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</si>
  <si>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</si>
  <si>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</si>
  <si>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</si>
  <si>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</si>
  <si>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</si>
  <si>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</si>
  <si>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</si>
  <si>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</si>
  <si>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</si>
  <si>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</si>
  <si>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</si>
  <si>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</si>
  <si>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</si>
  <si>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</si>
  <si>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</si>
  <si>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</si>
  <si>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</si>
  <si>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</si>
  <si>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</si>
  <si>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</si>
  <si>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</si>
  <si>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</si>
  <si>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</si>
  <si>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</si>
  <si>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</si>
  <si>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</si>
  <si>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</si>
  <si>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</si>
  <si>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</si>
  <si>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</si>
  <si>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</si>
  <si>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</si>
  <si>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</si>
  <si>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</si>
  <si>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</si>
  <si>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</si>
  <si>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</si>
  <si>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</si>
  <si>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</si>
  <si>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</si>
  <si>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</si>
  <si>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</si>
  <si>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</si>
  <si>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</si>
  <si>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</si>
  <si>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</si>
  <si>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</si>
  <si>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</si>
  <si>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</si>
  <si>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</si>
  <si>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</si>
  <si>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</si>
  <si>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</si>
  <si>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</si>
  <si>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</si>
  <si>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</si>
  <si>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</si>
  <si>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</si>
  <si>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</si>
  <si>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</si>
  <si>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</si>
  <si>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</si>
  <si>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</si>
  <si>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</si>
  <si>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</si>
  <si>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</si>
  <si>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</si>
  <si>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</si>
  <si>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</si>
  <si>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</si>
  <si>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</si>
  <si>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</si>
  <si>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</si>
  <si>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</si>
  <si>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</si>
  <si>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</si>
  <si>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</si>
  <si>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</si>
  <si>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</si>
  <si>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</si>
  <si>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</si>
  <si>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</si>
  <si>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</si>
  <si>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</si>
  <si>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</si>
  <si>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</si>
  <si>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</si>
  <si>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</si>
  <si>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</si>
  <si>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</si>
  <si>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</si>
  <si>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</si>
  <si>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</si>
  <si>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</si>
  <si>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</si>
  <si>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</si>
  <si>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</si>
  <si>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</si>
  <si>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</si>
  <si>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</si>
  <si>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</si>
  <si>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</si>
  <si>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</si>
  <si>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</si>
  <si>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</si>
  <si>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</si>
  <si>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</si>
  <si>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</si>
  <si>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</si>
  <si>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</si>
  <si>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</si>
  <si>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</si>
  <si>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</si>
  <si>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</si>
  <si>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</si>
  <si>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</si>
  <si>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</si>
  <si>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</si>
  <si>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</si>
  <si>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</si>
  <si>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</si>
  <si>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</si>
  <si>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</si>
  <si>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</si>
  <si>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</si>
  <si>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</si>
  <si>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</si>
  <si>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</si>
  <si>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</si>
  <si>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</si>
  <si>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</si>
  <si>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</si>
  <si>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</si>
  <si>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</si>
  <si>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</si>
  <si>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</si>
  <si>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</si>
  <si>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</si>
  <si>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</si>
  <si>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</si>
  <si>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</si>
  <si>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</si>
  <si>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</si>
  <si>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</si>
  <si>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</si>
  <si>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</si>
  <si>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</si>
  <si>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</si>
  <si>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</si>
  <si>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</si>
  <si>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</si>
  <si>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</si>
  <si>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</si>
  <si>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</si>
  <si>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</si>
  <si>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</si>
  <si>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</si>
  <si>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</si>
  <si>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</si>
  <si>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</si>
  <si>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</si>
  <si>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</si>
  <si>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</si>
  <si>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</si>
  <si>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</si>
  <si>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</si>
  <si>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</si>
  <si>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</si>
  <si>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</si>
  <si>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</si>
  <si>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</si>
  <si>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</si>
  <si>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</si>
  <si>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</si>
  <si>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</si>
  <si>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</si>
  <si>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</si>
  <si>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</si>
  <si>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</si>
  <si>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</si>
  <si>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</si>
  <si>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</si>
  <si>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</si>
  <si>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</si>
  <si>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</si>
  <si>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</si>
  <si>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</si>
  <si>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</si>
  <si>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</si>
  <si>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</si>
  <si>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</si>
  <si>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</si>
  <si>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</si>
  <si>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</si>
  <si>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</si>
  <si>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</si>
  <si>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</si>
  <si>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</si>
  <si>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</si>
  <si>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</si>
  <si>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</si>
  <si>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</si>
  <si>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</si>
  <si>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</si>
  <si>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</si>
  <si>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</si>
  <si>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</si>
  <si>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</si>
  <si>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</si>
  <si>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</si>
  <si>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</si>
  <si>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</si>
  <si>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</si>
  <si>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</si>
  <si>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</si>
  <si>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</si>
  <si>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</si>
  <si>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</si>
  <si>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</si>
  <si>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</si>
  <si>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</si>
  <si>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</si>
  <si>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</si>
  <si>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</si>
  <si>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</si>
  <si>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</si>
  <si>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</si>
  <si>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</si>
  <si>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</si>
  <si>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</si>
  <si>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</si>
  <si>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</si>
  <si>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</si>
  <si>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</si>
  <si>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</si>
  <si>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</si>
  <si>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</si>
  <si>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</si>
  <si>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</si>
  <si>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</si>
  <si>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</si>
  <si>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</si>
  <si>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</si>
  <si>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</si>
  <si>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</si>
  <si>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</si>
  <si>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</si>
  <si>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</si>
  <si>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</si>
  <si>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</si>
  <si>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</si>
  <si>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</si>
  <si>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</si>
  <si>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</si>
  <si>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</si>
  <si>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</si>
  <si>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</si>
  <si>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</si>
  <si>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</si>
  <si>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</si>
  <si>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</si>
  <si>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</si>
  <si>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</si>
  <si>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</si>
  <si>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</si>
  <si>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</si>
  <si>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</si>
  <si>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</si>
  <si>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</si>
  <si>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</si>
  <si>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</si>
  <si>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</si>
  <si>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</si>
  <si>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</si>
  <si>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</si>
  <si>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</si>
  <si>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</si>
  <si>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</si>
  <si>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</si>
  <si>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</si>
  <si>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</si>
  <si>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</si>
  <si>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</si>
  <si>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</si>
  <si>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</si>
  <si>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</si>
  <si>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</si>
  <si>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</si>
  <si>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</si>
  <si>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</si>
  <si>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</si>
  <si>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</si>
  <si>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</si>
  <si>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</si>
  <si>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</si>
  <si>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</si>
  <si>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</si>
  <si>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</si>
  <si>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</si>
  <si>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</si>
  <si>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</si>
  <si>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</si>
  <si>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</si>
  <si>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</si>
  <si>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</si>
  <si>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</si>
  <si>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</si>
  <si>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</si>
  <si>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</si>
  <si>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</si>
  <si>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</si>
  <si>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</si>
  <si>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</si>
  <si>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</si>
  <si>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</si>
  <si>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</si>
  <si>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</si>
  <si>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</si>
  <si>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</si>
  <si>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</si>
  <si>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</si>
  <si>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</si>
  <si>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</si>
  <si>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</si>
  <si>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</si>
  <si>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</si>
  <si>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</si>
  <si>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</si>
  <si>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</si>
  <si>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</si>
  <si>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</si>
  <si>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</si>
  <si>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</si>
  <si>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</si>
  <si>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</si>
  <si>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</si>
  <si>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</si>
  <si>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</si>
  <si>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</si>
  <si>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</si>
  <si>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</si>
  <si>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</si>
  <si>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</si>
  <si>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</si>
  <si>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</si>
  <si>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</si>
  <si>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</si>
  <si>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</si>
  <si>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</si>
  <si>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</si>
  <si>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</si>
  <si>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</si>
  <si>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</si>
  <si>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</si>
  <si>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</si>
  <si>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</si>
  <si>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</si>
  <si>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</si>
  <si>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</si>
  <si>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</si>
  <si>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</si>
  <si>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</si>
  <si>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</si>
  <si>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</si>
  <si>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</si>
  <si>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</si>
  <si>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</si>
  <si>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</si>
  <si>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</si>
  <si>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</si>
  <si>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</si>
  <si>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</si>
  <si>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</si>
  <si>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</si>
  <si>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</si>
  <si>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</si>
  <si>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</si>
  <si>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</si>
  <si>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</si>
  <si>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</si>
  <si>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</si>
  <si>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</si>
  <si>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</si>
  <si>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</si>
  <si>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</si>
  <si>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</si>
  <si>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</si>
  <si>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</si>
  <si>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</si>
  <si>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</si>
  <si>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</si>
  <si>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</si>
  <si>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</si>
  <si>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</si>
  <si>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</si>
  <si>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</si>
  <si>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</si>
  <si>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</si>
  <si>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</si>
  <si>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</si>
  <si>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</si>
  <si>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</si>
  <si>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</si>
  <si>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</si>
  <si>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</si>
  <si>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</si>
  <si>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</si>
  <si>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</si>
  <si>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</si>
  <si>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</si>
  <si>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</si>
  <si>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</si>
  <si>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</si>
  <si>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</si>
  <si>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</si>
  <si>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</si>
  <si>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</si>
  <si>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</si>
  <si>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</si>
  <si>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</si>
  <si>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</si>
  <si>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</si>
  <si>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</si>
  <si>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</si>
  <si>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</si>
  <si>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</si>
  <si>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</si>
  <si>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</si>
  <si>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</si>
  <si>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</si>
  <si>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</si>
  <si>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</si>
  <si>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</si>
  <si>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</si>
  <si>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</si>
  <si>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</si>
  <si>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</si>
  <si>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</si>
  <si>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</si>
  <si>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</si>
  <si>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</si>
  <si>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</si>
  <si>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</si>
  <si>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</si>
  <si>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</si>
  <si>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</si>
  <si>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</si>
  <si>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</si>
  <si>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</si>
  <si>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</si>
  <si>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</si>
  <si>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</si>
  <si>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</si>
  <si>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</si>
  <si>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</si>
  <si>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</si>
  <si>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</si>
  <si>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</si>
  <si>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</si>
  <si>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</si>
  <si>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</si>
  <si>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</si>
  <si>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</si>
  <si>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</si>
  <si>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</si>
  <si>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</si>
  <si>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</si>
  <si>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</si>
  <si>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</si>
  <si>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</si>
  <si>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</si>
  <si>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</si>
  <si>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</si>
  <si>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</si>
  <si>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</si>
  <si>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</si>
  <si>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</si>
  <si>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</si>
  <si>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</si>
  <si>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</si>
  <si>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</si>
  <si>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</si>
  <si>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</si>
  <si>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</si>
  <si>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</si>
  <si>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</si>
  <si>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</si>
  <si>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</si>
  <si>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</si>
  <si>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</si>
  <si>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</si>
  <si>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</si>
  <si>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</si>
  <si>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</si>
  <si>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</si>
  <si>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</si>
  <si>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</si>
  <si>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</si>
  <si>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</si>
  <si>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</si>
  <si>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</si>
  <si>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</si>
  <si>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</si>
  <si>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</si>
  <si>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</si>
  <si>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</si>
  <si>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</si>
  <si>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</si>
  <si>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</si>
  <si>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</si>
  <si>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</si>
  <si>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</si>
  <si>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</si>
  <si>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</si>
  <si>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</si>
  <si>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</si>
  <si>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</si>
  <si>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</si>
  <si>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</si>
  <si>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</si>
  <si>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</si>
  <si>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</si>
  <si>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</si>
  <si>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</si>
  <si>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</si>
  <si>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</si>
  <si>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</si>
  <si>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</si>
  <si>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</si>
  <si>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</si>
  <si>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</si>
  <si>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</si>
  <si>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</si>
  <si>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</si>
  <si>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</si>
  <si>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</si>
  <si>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</si>
  <si>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</si>
  <si>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</si>
  <si>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</si>
  <si>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</si>
  <si>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</si>
  <si>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</si>
  <si>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</si>
  <si>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</si>
  <si>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</si>
  <si>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</si>
  <si>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</si>
  <si>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</si>
  <si>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</si>
  <si>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</si>
  <si>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</si>
  <si>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</si>
  <si>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</si>
  <si>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</si>
  <si>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</si>
  <si>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</si>
  <si>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</si>
  <si>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</si>
  <si>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</si>
  <si>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</si>
  <si>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</si>
  <si>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</si>
  <si>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</si>
  <si>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</si>
  <si>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</si>
  <si>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</si>
  <si>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</si>
  <si>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</si>
  <si>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</si>
  <si>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</si>
  <si>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</si>
  <si>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</si>
  <si>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</si>
  <si>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</si>
  <si>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</si>
  <si>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</si>
  <si>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</si>
  <si>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</si>
  <si>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</si>
  <si>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</si>
  <si>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</si>
  <si>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</si>
  <si>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</si>
  <si>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</si>
  <si>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</si>
  <si>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</si>
  <si>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</si>
  <si>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</si>
  <si>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</si>
  <si>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</si>
  <si>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</si>
  <si>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</si>
  <si>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</si>
  <si>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</si>
  <si>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</si>
  <si>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</si>
  <si>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</si>
  <si>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</si>
  <si>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</si>
  <si>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</si>
  <si>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</si>
  <si>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</si>
  <si>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</si>
  <si>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</si>
  <si>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</si>
  <si>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</si>
  <si>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</si>
  <si>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</si>
  <si>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</si>
  <si>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</si>
  <si>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</si>
  <si>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</si>
  <si>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</si>
  <si>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</si>
  <si>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</si>
  <si>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</si>
  <si>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</si>
  <si>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</si>
  <si>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</si>
  <si>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</si>
  <si>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</si>
  <si>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</si>
  <si>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</si>
  <si>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</si>
  <si>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</si>
  <si>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</si>
  <si>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</si>
  <si>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</si>
  <si>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</si>
  <si>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</si>
  <si>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</si>
  <si>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</si>
  <si>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</si>
  <si>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</si>
  <si>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</si>
  <si>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</si>
  <si>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</si>
  <si>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</si>
  <si>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</si>
  <si>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</si>
  <si>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</si>
  <si>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</si>
  <si>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</si>
  <si>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</si>
  <si>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</si>
  <si>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</si>
  <si>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</si>
  <si>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</si>
  <si>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</si>
  <si>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</si>
  <si>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</si>
  <si>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</si>
  <si>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</si>
  <si>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</si>
  <si>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</si>
  <si>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</si>
  <si>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</si>
  <si>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</si>
  <si>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</si>
  <si>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</si>
  <si>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</si>
  <si>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</si>
  <si>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</si>
  <si>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</si>
  <si>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</si>
  <si>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</si>
  <si>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</si>
  <si>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</si>
  <si>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</si>
  <si>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</si>
  <si>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</si>
  <si>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</si>
  <si>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</si>
  <si>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</si>
  <si>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</si>
  <si>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</si>
  <si>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</si>
  <si>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</si>
  <si>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</si>
  <si>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</si>
  <si>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</si>
  <si>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</si>
  <si>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</si>
  <si>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</si>
  <si>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</si>
  <si>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</si>
  <si>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</si>
  <si>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</si>
  <si>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</si>
  <si>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</si>
  <si>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</si>
  <si>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</si>
  <si>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</si>
  <si>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</si>
  <si>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</si>
  <si>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</si>
  <si>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</si>
  <si>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</si>
  <si>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</si>
  <si>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</si>
  <si>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</si>
  <si>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</si>
  <si>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</si>
  <si>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</si>
  <si>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</si>
  <si>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</si>
  <si>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</si>
  <si>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</si>
  <si>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</si>
  <si>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</si>
  <si>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</si>
  <si>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</si>
  <si>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</si>
  <si>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</si>
  <si>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</si>
  <si>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</si>
  <si>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</si>
  <si>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</si>
  <si>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</si>
  <si>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</si>
  <si>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</si>
  <si>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</si>
  <si>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</si>
  <si>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</si>
  <si>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</si>
  <si>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</si>
  <si>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</si>
  <si>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</si>
  <si>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</si>
  <si>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</si>
  <si>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</si>
  <si>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</si>
  <si>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</si>
  <si>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</si>
  <si>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</si>
  <si>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</si>
  <si>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</si>
  <si>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</si>
  <si>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</si>
  <si>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</si>
  <si>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</si>
  <si>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</si>
  <si>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</si>
  <si>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</si>
  <si>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</si>
  <si>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</si>
  <si>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</si>
  <si>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</si>
  <si>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</si>
  <si>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</si>
  <si>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</si>
  <si>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</si>
  <si>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</si>
  <si>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</si>
  <si>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</si>
  <si>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</si>
  <si>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</si>
  <si>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</si>
  <si>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</si>
  <si>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</si>
  <si>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</si>
  <si>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</si>
  <si>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</si>
  <si>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</si>
  <si>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</si>
  <si>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</si>
  <si>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</si>
  <si>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</si>
  <si>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</si>
  <si>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</si>
  <si>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</si>
  <si>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</si>
  <si>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</si>
  <si>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</si>
  <si>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</si>
  <si>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</si>
  <si>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</si>
  <si>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</si>
  <si>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</si>
  <si>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</si>
  <si>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</si>
  <si>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</si>
  <si>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</si>
  <si>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</si>
  <si>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</si>
  <si>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</si>
  <si>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</si>
  <si>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</si>
  <si>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</si>
  <si>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</si>
  <si>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</si>
  <si>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</si>
  <si>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</si>
  <si>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</si>
  <si>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</si>
  <si>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</si>
  <si>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</si>
  <si>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</si>
  <si>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</si>
  <si>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</si>
  <si>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</si>
  <si>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</si>
  <si>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</si>
  <si>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</si>
  <si>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</si>
  <si>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</si>
  <si>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</si>
  <si>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</si>
  <si>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</si>
  <si>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</si>
  <si>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</si>
  <si>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</si>
  <si>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</si>
  <si>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</si>
  <si>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</si>
  <si>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</si>
  <si>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</si>
  <si>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</si>
  <si>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</si>
  <si>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</si>
  <si>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</si>
  <si>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</si>
  <si>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</si>
  <si>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</si>
  <si>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</si>
  <si>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</si>
  <si>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</si>
  <si>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</si>
  <si>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</si>
  <si>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</si>
  <si>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</si>
  <si>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</si>
  <si>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</si>
  <si>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</si>
  <si>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</si>
  <si>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</si>
  <si>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</si>
  <si>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</si>
  <si>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</si>
  <si>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</si>
  <si>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</si>
  <si>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</si>
  <si>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</si>
  <si>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</si>
  <si>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</si>
  <si>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</si>
  <si>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</si>
  <si>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</si>
  <si>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</si>
  <si>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</si>
  <si>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</si>
  <si>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</si>
  <si>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</si>
  <si>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</si>
  <si>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</si>
  <si>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</si>
  <si>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</si>
  <si>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</si>
  <si>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</si>
  <si>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</si>
  <si>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</si>
  <si>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</si>
  <si>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</si>
  <si>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</si>
  <si>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</si>
  <si>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</si>
  <si>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</si>
  <si>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</si>
  <si>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</si>
  <si>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</si>
  <si>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</si>
  <si>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</si>
  <si>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</si>
  <si>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</si>
  <si>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</si>
  <si>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</si>
  <si>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</si>
  <si>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</si>
  <si>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</si>
  <si>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</si>
  <si>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</si>
  <si>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</si>
  <si>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</si>
  <si>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</si>
  <si>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</si>
  <si>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</si>
  <si>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</si>
  <si>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</si>
  <si>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</si>
  <si>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</si>
  <si>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</si>
  <si>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</si>
  <si>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</si>
  <si>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</si>
  <si>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</si>
  <si>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</si>
  <si>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</si>
  <si>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</si>
  <si>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</si>
  <si>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</si>
  <si>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</si>
  <si>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</si>
  <si>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</si>
  <si>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</si>
  <si>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</si>
  <si>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</si>
  <si>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</si>
  <si>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</si>
  <si>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</si>
  <si>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</si>
  <si>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</si>
  <si>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</si>
  <si>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</si>
  <si>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</si>
  <si>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</si>
  <si>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</si>
  <si>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</si>
  <si>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</si>
  <si>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</si>
  <si>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</si>
  <si>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</si>
  <si>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</si>
  <si>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</si>
  <si>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</si>
  <si>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</si>
  <si>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</si>
  <si>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</si>
  <si>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</si>
  <si>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</si>
  <si>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</si>
  <si>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</si>
  <si>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</si>
  <si>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</si>
  <si>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</si>
  <si>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</si>
  <si>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</si>
  <si>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</si>
  <si>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</si>
  <si>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</si>
  <si>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</si>
  <si>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</si>
  <si>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</si>
  <si>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</si>
  <si>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</si>
  <si>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</si>
  <si>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</si>
  <si>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</si>
  <si>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</si>
  <si>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</si>
  <si>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</si>
  <si>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</si>
  <si>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</si>
  <si>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</si>
  <si>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</si>
  <si>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</si>
  <si>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</si>
  <si>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</si>
  <si>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</si>
  <si>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</si>
  <si>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</si>
  <si>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</si>
  <si>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</si>
  <si>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</si>
  <si>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</si>
  <si>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</si>
  <si>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</si>
  <si>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</si>
  <si>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</si>
  <si>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</si>
  <si>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</si>
  <si>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</si>
  <si>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</si>
  <si>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</si>
  <si>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</si>
  <si>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</si>
  <si>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</si>
  <si>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</si>
  <si>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</si>
  <si>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</si>
  <si>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</si>
  <si>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</si>
  <si>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</si>
  <si>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</si>
  <si>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</si>
  <si>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</si>
  <si>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</si>
  <si>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</si>
  <si>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</si>
  <si>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</si>
  <si>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</si>
  <si>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</si>
  <si>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</si>
  <si>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</si>
  <si>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</si>
  <si>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</si>
  <si>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</si>
  <si>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</si>
  <si>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</si>
  <si>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</si>
  <si>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</si>
  <si>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</si>
  <si>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</si>
  <si>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</si>
  <si>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</si>
  <si>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</si>
  <si>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</si>
  <si>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</si>
  <si>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</si>
  <si>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</si>
  <si>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</si>
  <si>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</si>
  <si>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</si>
  <si>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</si>
  <si>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</si>
  <si>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</si>
  <si>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</si>
  <si>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</si>
  <si>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</si>
  <si>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</si>
  <si>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</si>
  <si>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</si>
  <si>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</si>
  <si>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</si>
  <si>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</si>
  <si>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</si>
  <si>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</si>
  <si>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</si>
  <si>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</si>
  <si>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</si>
  <si>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</si>
  <si>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</si>
  <si>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</si>
  <si>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</si>
  <si>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</si>
  <si>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</si>
  <si>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</si>
  <si>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</si>
  <si>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</si>
  <si>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</si>
  <si>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</si>
  <si>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</si>
  <si>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</si>
  <si>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</si>
  <si>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</si>
  <si>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</si>
  <si>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</si>
  <si>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</si>
  <si>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</si>
  <si>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</si>
  <si>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</si>
  <si>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</si>
  <si>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</si>
  <si>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</si>
  <si>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</si>
  <si>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</si>
  <si>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</si>
  <si>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</si>
  <si>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</si>
  <si>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</si>
  <si>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</si>
  <si>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</si>
  <si>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</si>
  <si>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</si>
  <si>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</si>
  <si>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</si>
  <si>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</si>
  <si>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</si>
  <si>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</si>
  <si>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</si>
  <si>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</si>
  <si>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</si>
  <si>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</si>
  <si>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</si>
  <si>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</si>
  <si>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</si>
  <si>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</si>
  <si>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</si>
  <si>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</si>
  <si>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</si>
  <si>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</si>
  <si>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</si>
  <si>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</si>
  <si>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</si>
  <si>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</si>
  <si>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</si>
  <si>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</si>
  <si>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</si>
  <si>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</si>
  <si>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</si>
  <si>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</si>
  <si>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</si>
  <si>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</si>
  <si>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</si>
  <si>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</si>
  <si>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</si>
  <si>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</si>
  <si>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</si>
  <si>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</si>
  <si>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</si>
  <si>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</si>
  <si>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</si>
  <si>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</si>
  <si>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</si>
  <si>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</si>
  <si>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</si>
  <si>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</si>
  <si>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</si>
  <si>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</si>
  <si>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</si>
  <si>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</si>
  <si>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</si>
  <si>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</si>
  <si>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</si>
  <si>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</si>
  <si>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</si>
  <si>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</si>
  <si>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</si>
  <si>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</si>
  <si>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</si>
  <si>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</si>
  <si>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</si>
  <si>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</si>
  <si>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</si>
  <si>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</si>
  <si>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</si>
  <si>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</si>
  <si>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</si>
  <si>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</si>
  <si>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</si>
  <si>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</si>
  <si>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</si>
  <si>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</si>
  <si>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</si>
  <si>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</si>
  <si>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</si>
  <si>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</si>
  <si>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</si>
  <si>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</si>
  <si>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</si>
  <si>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</si>
  <si>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</si>
  <si>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</si>
  <si>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</si>
  <si>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</si>
  <si>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</si>
  <si>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</si>
  <si>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</si>
  <si>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</si>
  <si>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</si>
  <si>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</si>
  <si>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</si>
  <si>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</si>
  <si>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</si>
  <si>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</si>
  <si>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</si>
  <si>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</si>
  <si>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</si>
  <si>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</si>
  <si>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</si>
  <si>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</si>
  <si>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</si>
  <si>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</si>
  <si>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</si>
  <si>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</si>
  <si>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</si>
  <si>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</si>
  <si>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</si>
  <si>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</si>
  <si>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</si>
  <si>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</si>
  <si>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</si>
  <si>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</si>
  <si>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</si>
  <si>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</si>
  <si>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</si>
  <si>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</si>
  <si>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</si>
  <si>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</si>
  <si>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</si>
  <si>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</si>
  <si>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</si>
  <si>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</si>
  <si>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</si>
  <si>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</si>
  <si>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</si>
  <si>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</si>
  <si>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</si>
  <si>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</si>
  <si>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</si>
  <si>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</si>
  <si>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</si>
  <si>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</si>
  <si>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</si>
  <si>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</si>
  <si>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</si>
  <si>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</si>
  <si>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</si>
  <si>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</si>
  <si>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</si>
  <si>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</si>
  <si>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</si>
  <si>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</si>
  <si>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</si>
  <si>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</si>
  <si>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</si>
  <si>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</si>
  <si>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</si>
  <si>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</si>
  <si>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</si>
  <si>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</si>
  <si>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</si>
  <si>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</si>
  <si>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</si>
  <si>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</si>
  <si>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</si>
  <si>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</si>
  <si>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</si>
  <si>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</si>
  <si>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</si>
  <si>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</si>
  <si>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</si>
  <si>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</si>
  <si>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</si>
  <si>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</si>
  <si>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</si>
  <si>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</si>
  <si>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</si>
  <si>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</si>
  <si>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</si>
  <si>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</si>
  <si>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</si>
  <si>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</si>
  <si>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</si>
  <si>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</si>
  <si>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</si>
  <si>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</si>
  <si>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</si>
  <si>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</si>
  <si>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</si>
  <si>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</si>
  <si>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</si>
  <si>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</si>
  <si>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</si>
  <si>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</si>
  <si>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</si>
  <si>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</si>
  <si>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</si>
  <si>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</si>
  <si>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</si>
  <si>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</si>
  <si>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</si>
  <si>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</si>
  <si>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</si>
  <si>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</si>
  <si>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</si>
  <si>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</si>
  <si>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</si>
  <si>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</si>
  <si>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</si>
  <si>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</si>
  <si>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</si>
  <si>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</si>
  <si>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</si>
  <si>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</si>
  <si>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</si>
  <si>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</si>
  <si>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</si>
  <si>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</si>
  <si>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</si>
  <si>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</si>
  <si>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</si>
  <si>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</si>
  <si>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</si>
  <si>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</si>
  <si>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</si>
  <si>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</si>
  <si>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</si>
  <si>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</si>
  <si>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</si>
  <si>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</si>
  <si>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</si>
  <si>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</si>
  <si>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</si>
  <si>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</si>
  <si>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</si>
  <si>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</si>
  <si>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</si>
  <si>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</si>
  <si>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</si>
  <si>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</si>
  <si>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</si>
  <si>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</si>
  <si>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</si>
  <si>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</si>
  <si>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</si>
  <si>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</si>
  <si>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</si>
  <si>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</si>
  <si>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</si>
  <si>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</si>
  <si>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</si>
  <si>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</si>
  <si>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</si>
  <si>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</si>
  <si>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</si>
  <si>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</si>
  <si>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</si>
  <si>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</si>
  <si>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</si>
  <si>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</si>
  <si>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</si>
  <si>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</si>
  <si>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</si>
  <si>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</si>
  <si>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</si>
  <si>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</si>
  <si>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</si>
  <si>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</si>
  <si>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</si>
  <si>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</si>
  <si>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</si>
  <si>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</si>
  <si>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</si>
  <si>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</si>
  <si>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</si>
  <si>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</si>
  <si>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</si>
  <si>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</si>
  <si>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</si>
  <si>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</si>
  <si>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</si>
  <si>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</si>
  <si>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</si>
  <si>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</si>
  <si>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</si>
  <si>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</si>
  <si>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</si>
  <si>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</si>
  <si>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</si>
  <si>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</si>
  <si>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</si>
  <si>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</si>
  <si>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</si>
  <si>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</si>
  <si>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</si>
  <si>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</si>
  <si>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</si>
  <si>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</si>
  <si>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</si>
  <si>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</si>
  <si>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</si>
  <si>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</si>
  <si>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</si>
  <si>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</si>
  <si>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</si>
  <si>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</si>
  <si>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</si>
  <si>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</si>
  <si>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</si>
  <si>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</si>
  <si>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</si>
  <si>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</si>
  <si>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</si>
  <si>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</si>
  <si>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</si>
  <si>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</si>
  <si>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</si>
  <si>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</si>
  <si>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</si>
  <si>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</si>
  <si>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</si>
  <si>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</si>
  <si>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</si>
  <si>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</si>
  <si>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</si>
  <si>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</si>
  <si>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</si>
  <si>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</si>
  <si>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</si>
  <si>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</si>
  <si>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</si>
  <si>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</si>
  <si>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</si>
  <si>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</si>
  <si>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</si>
  <si>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</si>
  <si>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</si>
  <si>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</si>
  <si>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</si>
  <si>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</si>
  <si>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</si>
  <si>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</si>
  <si>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</si>
  <si>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</si>
  <si>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</si>
  <si>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</si>
  <si>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</si>
  <si>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</si>
  <si>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</si>
  <si>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</si>
  <si>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</si>
  <si>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</si>
  <si>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</si>
  <si>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</si>
  <si>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</si>
  <si>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</si>
  <si>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</si>
  <si>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</si>
  <si>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</si>
  <si>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</si>
  <si>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</si>
  <si>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</si>
  <si>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</si>
  <si>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</si>
  <si>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</si>
  <si>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</si>
  <si>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</si>
  <si>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</si>
  <si>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</si>
  <si>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</si>
  <si>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</si>
  <si>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</si>
  <si>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</si>
  <si>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</si>
  <si>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</si>
  <si>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</si>
  <si>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</si>
  <si>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</si>
  <si>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</si>
  <si>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</si>
  <si>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</si>
  <si>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</si>
  <si>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</si>
  <si>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</si>
  <si>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</si>
  <si>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</si>
  <si>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</si>
  <si>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</si>
  <si>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</si>
  <si>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</si>
  <si>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</si>
  <si>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</si>
  <si>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</si>
  <si>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</si>
  <si>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</si>
  <si>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</si>
  <si>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</si>
  <si>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</si>
  <si>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</si>
  <si>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</si>
  <si>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</si>
  <si>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</si>
  <si>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</si>
  <si>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</si>
  <si>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</si>
  <si>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</si>
  <si>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</si>
  <si>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</si>
  <si>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</si>
  <si>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</si>
  <si>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</si>
  <si>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</si>
  <si>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</si>
  <si>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</si>
  <si>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</si>
  <si>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</si>
  <si>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</si>
  <si>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</si>
  <si>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</si>
  <si>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</si>
  <si>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</si>
  <si>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</si>
  <si>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</si>
  <si>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</si>
  <si>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</si>
  <si>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</si>
  <si>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</si>
  <si>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</si>
  <si>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</si>
  <si>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</si>
  <si>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</si>
  <si>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</si>
  <si>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</si>
  <si>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</si>
  <si>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</si>
  <si>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</si>
  <si>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</si>
  <si>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</si>
  <si>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</si>
  <si>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</si>
  <si>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</si>
  <si>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</si>
  <si>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</si>
  <si>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</si>
  <si>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</si>
  <si>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</si>
  <si>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</si>
  <si>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</si>
  <si>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</si>
  <si>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</si>
  <si>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</si>
  <si>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</si>
  <si>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</si>
  <si>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</si>
  <si>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</si>
  <si>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</si>
  <si>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</si>
  <si>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</si>
  <si>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</si>
  <si>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</si>
  <si>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</si>
  <si>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</si>
  <si>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</si>
  <si>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</si>
  <si>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</si>
  <si>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</si>
  <si>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</si>
  <si>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</si>
  <si>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</si>
  <si>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</si>
  <si>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</si>
  <si>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</si>
  <si>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</si>
  <si>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</si>
  <si>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</si>
  <si>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</si>
  <si>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</si>
  <si>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</si>
  <si>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</si>
  <si>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</si>
  <si>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</si>
  <si>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</si>
  <si>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</si>
  <si>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</si>
  <si>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</si>
  <si>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</si>
  <si>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</si>
  <si>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</si>
  <si>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</si>
  <si>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</si>
  <si>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</si>
  <si>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</si>
  <si>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</si>
  <si>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</si>
  <si>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</si>
  <si>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</si>
  <si>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</si>
  <si>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</si>
  <si>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</si>
  <si>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</si>
  <si>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</si>
  <si>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</si>
  <si>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</si>
  <si>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</si>
  <si>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</si>
  <si>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</si>
  <si>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</si>
  <si>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</si>
  <si>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</si>
  <si>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</si>
  <si>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</si>
  <si>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</si>
  <si>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</si>
  <si>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</si>
  <si>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</si>
  <si>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</si>
  <si>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</si>
  <si>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</si>
  <si>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</si>
  <si>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</si>
  <si>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</si>
  <si>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</si>
  <si>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</si>
  <si>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</si>
  <si>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</si>
  <si>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</si>
  <si>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</si>
  <si>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</si>
  <si>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</si>
  <si>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</si>
  <si>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</si>
  <si>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</si>
  <si>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</si>
  <si>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</si>
  <si>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</si>
  <si>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</si>
  <si>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</si>
  <si>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</si>
  <si>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</si>
  <si>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</si>
  <si>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</si>
  <si>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</si>
  <si>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</si>
  <si>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</si>
  <si>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</si>
  <si>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</si>
  <si>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</si>
  <si>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</si>
  <si>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</si>
  <si>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</si>
  <si>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</si>
  <si>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</si>
  <si>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</si>
  <si>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</si>
  <si>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</si>
  <si>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</si>
  <si>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</si>
  <si>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</si>
  <si>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</si>
  <si>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</si>
  <si>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</si>
  <si>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</si>
  <si>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</si>
  <si>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</si>
  <si>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</si>
  <si>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</si>
  <si>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</si>
  <si>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</si>
  <si>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</si>
  <si>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</si>
  <si>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</si>
  <si>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</si>
  <si>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</si>
  <si>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</si>
  <si>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</si>
  <si>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</si>
  <si>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</si>
  <si>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</si>
  <si>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</si>
  <si>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</si>
  <si>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</si>
  <si>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</si>
  <si>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</si>
  <si>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</si>
  <si>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</si>
  <si>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</si>
  <si>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</si>
  <si>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</si>
  <si>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</si>
  <si>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</si>
  <si>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</si>
  <si>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</si>
  <si>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</si>
  <si>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</si>
  <si>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</si>
  <si>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</si>
  <si>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</si>
  <si>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</si>
  <si>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</si>
  <si>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</si>
  <si>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</si>
  <si>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</si>
  <si>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</si>
  <si>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</si>
  <si>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</si>
  <si>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</si>
  <si>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</si>
  <si>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</si>
  <si>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</si>
  <si>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</si>
  <si>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</si>
  <si>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</si>
  <si>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</si>
  <si>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</si>
  <si>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</si>
  <si>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</si>
  <si>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</si>
  <si>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</si>
  <si>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</si>
  <si>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</si>
  <si>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</si>
  <si>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</si>
  <si>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</si>
  <si>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</si>
  <si>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</si>
  <si>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</si>
  <si>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</si>
  <si>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</si>
  <si>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</si>
  <si>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</si>
  <si>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</si>
  <si>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</si>
  <si>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</si>
  <si>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</si>
  <si>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</si>
  <si>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</si>
  <si>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</si>
  <si>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</si>
  <si>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</si>
  <si>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</si>
  <si>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</si>
  <si>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</si>
  <si>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</si>
  <si>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</si>
  <si>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</si>
  <si>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</si>
  <si>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</si>
  <si>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</si>
  <si>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</si>
  <si>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</si>
  <si>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</si>
  <si>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</si>
  <si>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</si>
  <si>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</si>
  <si>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</si>
  <si>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</si>
  <si>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</si>
  <si>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</si>
  <si>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</si>
  <si>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</si>
  <si>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</si>
  <si>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</si>
  <si>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</si>
  <si>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</si>
  <si>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</si>
  <si>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</si>
  <si>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</si>
  <si>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</si>
  <si>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</si>
  <si>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</si>
  <si>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</si>
  <si>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</si>
  <si>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</si>
  <si>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</si>
  <si>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</si>
  <si>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</si>
  <si>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</si>
  <si>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</si>
  <si>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</si>
  <si>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</si>
  <si>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</si>
  <si>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</si>
  <si>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</si>
  <si>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</si>
  <si>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</si>
  <si>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</si>
  <si>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</si>
  <si>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</si>
  <si>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</si>
  <si>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</si>
  <si>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</si>
  <si>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</si>
  <si>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</si>
  <si>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</si>
  <si>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</si>
  <si>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</si>
  <si>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</si>
  <si>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</si>
  <si>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</si>
  <si>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</si>
  <si>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</si>
  <si>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</si>
  <si>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</si>
  <si>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</si>
  <si>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</si>
  <si>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</si>
  <si>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</si>
  <si>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</si>
  <si>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</si>
  <si>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</si>
  <si>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</si>
  <si>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</si>
  <si>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</si>
  <si>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</si>
  <si>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</si>
  <si>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</si>
  <si>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</si>
  <si>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</si>
  <si>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</si>
  <si>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</si>
  <si>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</si>
  <si>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</si>
  <si>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</si>
  <si>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</si>
  <si>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</si>
  <si>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</si>
  <si>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</si>
  <si>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</si>
  <si>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</si>
  <si>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</si>
  <si>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</si>
  <si>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</si>
  <si>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</si>
  <si>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</si>
  <si>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</si>
  <si>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</si>
  <si>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</si>
  <si>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</si>
  <si>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</si>
  <si>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</si>
  <si>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</si>
  <si>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</si>
  <si>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</si>
  <si>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</si>
  <si>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</si>
  <si>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</si>
  <si>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</si>
  <si>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</si>
  <si>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</si>
  <si>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</si>
  <si>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</si>
  <si>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</si>
  <si>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</si>
  <si>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</si>
  <si>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</si>
  <si>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</si>
  <si>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</si>
  <si>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</si>
  <si>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</si>
  <si>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</si>
  <si>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</si>
  <si>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</si>
  <si>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</si>
  <si>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</si>
  <si>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</si>
  <si>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</si>
  <si>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</si>
  <si>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</si>
  <si>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</si>
  <si>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</si>
  <si>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</si>
  <si>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</si>
  <si>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</si>
  <si>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</si>
  <si>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</si>
  <si>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</si>
  <si>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</si>
  <si>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</si>
  <si>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</si>
  <si>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</si>
  <si>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</si>
  <si>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</si>
  <si>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</si>
  <si>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</si>
  <si>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</si>
  <si>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</si>
  <si>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</si>
  <si>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</si>
  <si>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</si>
  <si>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</si>
  <si>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</si>
  <si>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</si>
  <si>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</si>
  <si>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</si>
  <si>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</si>
  <si>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</si>
  <si>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</si>
  <si>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</si>
  <si>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</si>
  <si>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</si>
  <si>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</si>
  <si>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</si>
  <si>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</si>
  <si>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</si>
  <si>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</si>
  <si>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</si>
  <si>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</si>
  <si>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</si>
  <si>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</si>
  <si>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</si>
  <si>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</si>
  <si>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</si>
  <si>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</si>
  <si>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</si>
  <si>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</si>
  <si>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</si>
  <si>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</si>
  <si>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</si>
  <si>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</si>
  <si>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</si>
  <si>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</si>
  <si>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</si>
  <si>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</si>
  <si>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</si>
  <si>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</si>
  <si>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</si>
  <si>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</si>
  <si>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</si>
  <si>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</si>
  <si>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</si>
  <si>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</si>
  <si>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</si>
  <si>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</si>
  <si>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</si>
  <si>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</si>
  <si>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</si>
  <si>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</si>
  <si>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</si>
  <si>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</si>
  <si>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</si>
  <si>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</si>
  <si>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</si>
  <si>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</si>
  <si>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</si>
  <si>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</si>
  <si>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</si>
  <si>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</si>
  <si>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</si>
  <si>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</si>
  <si>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</si>
  <si>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</si>
  <si>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</si>
  <si>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</si>
  <si>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</si>
  <si>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</si>
  <si>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</si>
  <si>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</si>
  <si>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</si>
  <si>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</si>
  <si>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</si>
  <si>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</si>
  <si>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</si>
  <si>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</si>
  <si>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</si>
  <si>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</si>
  <si>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</si>
  <si>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</si>
  <si>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</si>
  <si>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</si>
  <si>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</si>
  <si>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</si>
  <si>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</si>
  <si>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</si>
  <si>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</si>
  <si>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</si>
  <si>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</si>
  <si>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</si>
  <si>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</si>
  <si>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</si>
  <si>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</si>
  <si>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</si>
  <si>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</si>
  <si>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</si>
  <si>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</si>
  <si>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</si>
  <si>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</si>
  <si>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</si>
  <si>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</si>
  <si>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</si>
  <si>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</si>
  <si>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</si>
  <si>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</si>
  <si>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</si>
  <si>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</si>
  <si>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</si>
  <si>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</si>
  <si>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</si>
  <si>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</si>
  <si>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</si>
  <si>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</si>
  <si>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</si>
  <si>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</si>
  <si>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</si>
  <si>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</si>
  <si>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</si>
  <si>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</si>
  <si>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</si>
  <si>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</si>
  <si>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</si>
  <si>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</si>
  <si>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</si>
  <si>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</si>
  <si>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</si>
  <si>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</si>
  <si>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</si>
  <si>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</si>
  <si>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</si>
  <si>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</si>
  <si>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</si>
  <si>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</si>
  <si>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</si>
  <si>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</si>
  <si>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</si>
  <si>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</si>
  <si>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</si>
  <si>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</si>
  <si>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</si>
  <si>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</si>
  <si>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</si>
  <si>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</si>
  <si>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</si>
  <si>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</si>
  <si>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</si>
  <si>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</si>
  <si>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</si>
  <si>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</si>
  <si>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</si>
  <si>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</si>
  <si>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</si>
  <si>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</si>
  <si>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</si>
  <si>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</si>
  <si>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</si>
  <si>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</si>
  <si>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</si>
  <si>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</si>
  <si>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</si>
  <si>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</si>
  <si>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</si>
  <si>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</si>
  <si>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</si>
  <si>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</si>
  <si>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</si>
  <si>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</si>
  <si>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</si>
  <si>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</si>
  <si>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</si>
  <si>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</si>
  <si>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</si>
  <si>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</si>
  <si>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</si>
  <si>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</si>
  <si>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</si>
  <si>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</si>
  <si>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</si>
  <si>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</si>
  <si>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</si>
  <si>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</si>
  <si>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</si>
  <si>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</si>
  <si>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</si>
  <si>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</si>
  <si>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</si>
  <si>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</si>
  <si>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</si>
  <si>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</si>
  <si>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</si>
  <si>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</si>
  <si>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</si>
  <si>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</si>
  <si>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</si>
  <si>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</si>
  <si>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</si>
  <si>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</si>
  <si>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</si>
  <si>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</si>
  <si>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</si>
  <si>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</si>
  <si>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</si>
  <si>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</si>
  <si>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</si>
  <si>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</si>
  <si>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</si>
  <si>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</si>
  <si>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</si>
  <si>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</si>
  <si>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</si>
  <si>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</si>
  <si>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</si>
  <si>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</si>
  <si>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</si>
  <si>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</si>
  <si>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</si>
  <si>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</si>
  <si>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</si>
  <si>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</si>
  <si>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</si>
  <si>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</si>
  <si>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</si>
  <si>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</si>
  <si>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</si>
  <si>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</si>
  <si>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</si>
  <si>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</si>
  <si>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</si>
  <si>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</si>
  <si>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</si>
  <si>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</si>
  <si>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</si>
  <si>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</si>
  <si>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</si>
  <si>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</si>
  <si>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</si>
  <si>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</si>
  <si>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</si>
  <si>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</si>
  <si>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</si>
  <si>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</si>
  <si>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</si>
  <si>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</si>
  <si>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</si>
  <si>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</si>
  <si>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</si>
  <si>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</si>
  <si>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</si>
  <si>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</si>
  <si>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</si>
  <si>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</si>
  <si>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</si>
  <si>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</si>
  <si>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</si>
  <si>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</si>
  <si>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</si>
  <si>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</si>
  <si>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</si>
  <si>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</si>
  <si>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</si>
  <si>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</si>
  <si>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</si>
  <si>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</si>
  <si>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</si>
  <si>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</si>
  <si>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</si>
  <si>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</si>
  <si>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</si>
  <si>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</si>
  <si>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</si>
  <si>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</si>
  <si>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</si>
  <si>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</si>
  <si>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</si>
  <si>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</si>
  <si>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</si>
  <si>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</si>
  <si>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</si>
  <si>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</si>
  <si>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</si>
  <si>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</si>
  <si>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</si>
  <si>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</si>
  <si>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</si>
  <si>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</si>
  <si>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</si>
  <si>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</si>
  <si>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</si>
  <si>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</si>
  <si>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</si>
  <si>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</si>
  <si>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</si>
  <si>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</si>
  <si>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</si>
  <si>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</si>
  <si>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</si>
  <si>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</si>
  <si>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</si>
  <si>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</si>
  <si>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</si>
  <si>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</si>
  <si>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</si>
  <si>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</si>
  <si>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</si>
  <si>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</si>
  <si>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</si>
  <si>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</si>
  <si>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</si>
  <si>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</si>
  <si>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</si>
  <si>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</si>
  <si>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</si>
  <si>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</si>
  <si>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</si>
  <si>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</si>
  <si>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</si>
  <si>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</si>
  <si>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</si>
  <si>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</si>
  <si>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</si>
  <si>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</si>
  <si>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</si>
  <si>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</si>
  <si>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</si>
  <si>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</si>
  <si>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</si>
  <si>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</si>
  <si>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</si>
  <si>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</si>
  <si>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</si>
  <si>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</si>
  <si>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</si>
  <si>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</si>
  <si>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</si>
  <si>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</si>
  <si>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</si>
  <si>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</si>
  <si>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</si>
  <si>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</si>
  <si>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</si>
  <si>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</si>
  <si>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</si>
  <si>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</si>
  <si>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</si>
  <si>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</si>
  <si>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</si>
  <si>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</si>
  <si>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</si>
  <si>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</si>
  <si>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</si>
  <si>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</si>
  <si>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</si>
  <si>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</si>
  <si>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</si>
  <si>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</si>
  <si>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</si>
  <si>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</si>
  <si>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</si>
  <si>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</si>
  <si>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</si>
  <si>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</si>
  <si>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</si>
  <si>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</si>
  <si>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</si>
  <si>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</si>
  <si>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</si>
  <si>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</si>
  <si>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</si>
  <si>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</si>
  <si>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</si>
  <si>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</si>
  <si>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</si>
  <si>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</si>
  <si>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</si>
  <si>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</si>
  <si>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</si>
  <si>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</si>
  <si>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</si>
  <si>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</si>
  <si>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</si>
  <si>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</si>
  <si>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</si>
  <si>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</si>
  <si>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</si>
  <si>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</si>
  <si>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</si>
  <si>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</si>
  <si>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</si>
  <si>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</si>
  <si>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</si>
  <si>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</si>
  <si>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</si>
  <si>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</si>
  <si>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</si>
  <si>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</si>
  <si>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</si>
  <si>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</si>
  <si>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</si>
  <si>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</si>
  <si>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</si>
  <si>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</si>
  <si>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</si>
  <si>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</si>
  <si>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</si>
  <si>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</si>
  <si>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</si>
  <si>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</si>
  <si>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</si>
  <si>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</si>
  <si>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</si>
  <si>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</si>
  <si>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</si>
  <si>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</si>
  <si>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</si>
  <si>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</si>
  <si>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</si>
  <si>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</si>
  <si>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</si>
  <si>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</si>
  <si>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</si>
  <si>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</si>
  <si>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</si>
  <si>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</si>
  <si>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</si>
  <si>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</si>
  <si>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</si>
  <si>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</si>
  <si>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</si>
  <si>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</si>
  <si>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</si>
  <si>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</si>
  <si>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</si>
  <si>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</si>
  <si>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</si>
  <si>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</si>
  <si>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</si>
  <si>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</si>
  <si>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</si>
  <si>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</si>
  <si>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</si>
  <si>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</si>
  <si>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</si>
  <si>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</si>
  <si>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</si>
  <si>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</si>
  <si>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</si>
  <si>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</si>
  <si>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</si>
  <si>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</si>
  <si>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</si>
  <si>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</si>
  <si>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</si>
  <si>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</si>
  <si>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</si>
  <si>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</si>
  <si>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</si>
  <si>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</si>
  <si>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</si>
  <si>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</si>
  <si>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</si>
  <si>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</si>
  <si>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</si>
  <si>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</si>
  <si>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</si>
  <si>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</si>
  <si>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</si>
  <si>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</si>
  <si>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</si>
  <si>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</si>
  <si>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</si>
  <si>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</si>
  <si>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</si>
  <si>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</si>
  <si>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</si>
  <si>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</si>
  <si>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</si>
  <si>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</si>
  <si>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</si>
  <si>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</si>
  <si>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</si>
  <si>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</si>
  <si>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</si>
  <si>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</si>
  <si>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</si>
  <si>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</si>
  <si>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</si>
  <si>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</si>
  <si>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</si>
  <si>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</si>
  <si>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</si>
  <si>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</si>
  <si>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</si>
  <si>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</si>
  <si>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</si>
  <si>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</si>
  <si>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</si>
  <si>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</si>
  <si>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</si>
  <si>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</si>
  <si>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</si>
  <si>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</si>
  <si>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</si>
  <si>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</si>
  <si>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</si>
  <si>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</si>
  <si>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</si>
  <si>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</si>
  <si>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</si>
  <si>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</si>
  <si>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</si>
  <si>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</si>
  <si>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</si>
  <si>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</si>
  <si>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</si>
  <si>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</si>
  <si>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</si>
  <si>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</si>
  <si>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</si>
  <si>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</si>
  <si>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</si>
  <si>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</si>
  <si>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</si>
  <si>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</si>
  <si>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</si>
  <si>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</si>
  <si>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</si>
  <si>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</si>
  <si>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</si>
  <si>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</si>
  <si>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</si>
  <si>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</si>
  <si>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</si>
  <si>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</si>
  <si>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</si>
  <si>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</si>
  <si>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</si>
  <si>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</si>
  <si>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</si>
  <si>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</si>
  <si>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</si>
  <si>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</si>
  <si>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</si>
  <si>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</si>
  <si>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</si>
  <si>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</si>
  <si>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</si>
  <si>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</si>
  <si>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</si>
  <si>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</si>
  <si>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</si>
  <si>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</si>
  <si>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</si>
  <si>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</si>
  <si>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</si>
  <si>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</si>
  <si>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</si>
  <si>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</si>
  <si>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</si>
  <si>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</si>
  <si>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</si>
  <si>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</si>
  <si>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</si>
  <si>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</si>
  <si>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</si>
  <si>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</si>
  <si>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</si>
  <si>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</si>
  <si>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</si>
  <si>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</si>
  <si>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</si>
  <si>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</si>
  <si>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</si>
  <si>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</si>
  <si>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</si>
  <si>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</si>
  <si>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</si>
  <si>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</si>
  <si>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</si>
  <si>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</si>
  <si>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</si>
  <si>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</si>
  <si>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</si>
  <si>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</si>
  <si>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</si>
  <si>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</si>
  <si>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</si>
  <si>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</si>
  <si>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</si>
  <si>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</si>
  <si>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</si>
  <si>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</si>
  <si>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</si>
  <si>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</si>
  <si>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</si>
  <si>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</si>
  <si>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</si>
  <si>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</si>
  <si>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</si>
  <si>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</si>
  <si>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</si>
  <si>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</si>
  <si>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</si>
  <si>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</si>
  <si>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</si>
  <si>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</si>
  <si>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</si>
  <si>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</si>
  <si>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</si>
  <si>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</si>
  <si>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</si>
  <si>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</si>
  <si>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</si>
  <si>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</si>
  <si>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</si>
  <si>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</si>
  <si>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</si>
  <si>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</si>
  <si>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</si>
  <si>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</si>
  <si>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</si>
  <si>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</si>
  <si>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</si>
  <si>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</si>
  <si>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</si>
  <si>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</si>
  <si>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</si>
  <si>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</si>
  <si>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</si>
  <si>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</si>
  <si>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</si>
  <si>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</si>
  <si>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</si>
  <si>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</si>
  <si>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</si>
  <si>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</si>
  <si>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</si>
  <si>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</si>
  <si>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</si>
  <si>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</si>
  <si>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</si>
  <si>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</si>
  <si>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</si>
  <si>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</si>
  <si>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</si>
  <si>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</si>
  <si>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</si>
  <si>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</si>
  <si>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</si>
  <si>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</si>
  <si>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</si>
  <si>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</si>
  <si>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</si>
  <si>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</si>
  <si>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</si>
  <si>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</si>
  <si>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</si>
  <si>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</si>
  <si>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</si>
  <si>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</si>
  <si>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</si>
  <si>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</si>
  <si>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</si>
  <si>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</si>
  <si>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</si>
  <si>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</si>
  <si>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</si>
  <si>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</si>
  <si>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</si>
  <si>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</si>
  <si>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</si>
  <si>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</si>
  <si>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</si>
  <si>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</si>
  <si>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</si>
  <si>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</si>
  <si>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</si>
  <si>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</si>
  <si>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</si>
  <si>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</si>
  <si>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</si>
  <si>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</si>
  <si>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</si>
  <si>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</si>
  <si>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</si>
  <si>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</si>
  <si>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</si>
  <si>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</si>
  <si>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</si>
  <si>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</si>
  <si>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</si>
  <si>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</si>
  <si>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</si>
  <si>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</si>
  <si>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</si>
  <si>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</si>
  <si>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</si>
  <si>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</si>
  <si>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</si>
  <si>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</si>
  <si>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</si>
  <si>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</si>
  <si>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</si>
  <si>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</si>
  <si>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</si>
  <si>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</si>
  <si>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</si>
  <si>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</si>
  <si>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</si>
  <si>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</si>
  <si>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</si>
  <si>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</si>
  <si>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</si>
  <si>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</si>
  <si>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</si>
  <si>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</si>
  <si>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</si>
  <si>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</si>
  <si>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</si>
  <si>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</si>
  <si>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</si>
  <si>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</si>
  <si>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</si>
  <si>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</si>
  <si>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</si>
  <si>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</si>
  <si>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</si>
  <si>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</si>
  <si>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</si>
  <si>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</si>
  <si>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</si>
  <si>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</si>
  <si>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</si>
  <si>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</si>
  <si>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</si>
  <si>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</si>
  <si>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</si>
  <si>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</si>
  <si>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</si>
  <si>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</si>
  <si>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</si>
  <si>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</si>
  <si>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</si>
  <si>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</si>
  <si>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</si>
  <si>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</si>
  <si>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</si>
  <si>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</si>
  <si>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</si>
  <si>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</si>
  <si>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</si>
  <si>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</si>
  <si>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</si>
  <si>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</si>
  <si>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</si>
  <si>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</si>
  <si>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</si>
  <si>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</si>
  <si>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</si>
  <si>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</si>
  <si>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</si>
  <si>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</si>
  <si>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</si>
  <si>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</si>
  <si>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</si>
  <si>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</si>
  <si>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</si>
  <si>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</si>
  <si>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</si>
  <si>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</si>
  <si>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</si>
  <si>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</si>
  <si>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</si>
  <si>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</si>
  <si>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</si>
  <si>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</si>
  <si>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</si>
  <si>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</si>
  <si>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</si>
  <si>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</si>
  <si>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</si>
  <si>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</si>
  <si>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</si>
  <si>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</si>
  <si>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</si>
  <si>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</si>
  <si>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</si>
  <si>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</si>
  <si>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</si>
  <si>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</si>
  <si>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</si>
  <si>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</si>
  <si>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</si>
  <si>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</si>
  <si>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</si>
  <si>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</si>
  <si>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</si>
  <si>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</si>
  <si>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</si>
  <si>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</si>
  <si>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</si>
  <si>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</si>
  <si>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</si>
  <si>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</si>
  <si>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</si>
  <si>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</si>
  <si>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</si>
  <si>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</si>
  <si>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</si>
  <si>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</si>
  <si>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</si>
  <si>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</si>
  <si>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</si>
  <si>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</si>
  <si>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</si>
  <si>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</si>
  <si>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</si>
  <si>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</si>
  <si>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</si>
  <si>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</si>
  <si>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</si>
  <si>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</si>
  <si>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</si>
  <si>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</si>
  <si>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</si>
  <si>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</si>
  <si>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</si>
  <si>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</si>
  <si>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</si>
  <si>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</si>
  <si>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</si>
  <si>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</si>
  <si>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</si>
  <si>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</si>
  <si>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</si>
  <si>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</si>
  <si>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</si>
  <si>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</si>
  <si>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</si>
  <si>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</si>
  <si>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</si>
  <si>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</si>
  <si>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</si>
  <si>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</si>
  <si>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</si>
  <si>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</si>
  <si>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</si>
  <si>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</si>
  <si>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</si>
  <si>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</si>
  <si>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</si>
  <si>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</si>
  <si>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</si>
  <si>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</si>
  <si>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</si>
  <si>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</si>
  <si>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</si>
  <si>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</si>
  <si>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</si>
  <si>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</si>
  <si>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</si>
  <si>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</si>
  <si>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</si>
  <si>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</si>
  <si>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</si>
  <si>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</si>
  <si>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</si>
  <si>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</si>
  <si>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</si>
  <si>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</si>
  <si>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</si>
  <si>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</si>
  <si>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</si>
  <si>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</si>
  <si>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</si>
  <si>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</si>
  <si>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</si>
  <si>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</si>
  <si>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</si>
  <si>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</si>
  <si>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</si>
  <si>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</si>
  <si>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</si>
  <si>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</si>
  <si>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</si>
  <si>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</si>
  <si>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</si>
  <si>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</si>
  <si>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</si>
  <si>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</si>
  <si>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</si>
  <si>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</si>
  <si>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</si>
  <si>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</si>
  <si>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</si>
  <si>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</si>
  <si>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</si>
  <si>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</si>
  <si>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</si>
  <si>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</si>
  <si>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</si>
  <si>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</si>
  <si>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</si>
  <si>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</si>
  <si>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</si>
  <si>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</si>
  <si>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</si>
  <si>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</si>
  <si>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</si>
  <si>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</si>
  <si>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</si>
  <si>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</si>
  <si>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</si>
  <si>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</si>
  <si>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</si>
  <si>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</si>
  <si>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</si>
  <si>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</si>
  <si>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</si>
  <si>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</si>
  <si>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</si>
  <si>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</si>
  <si>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</si>
  <si>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</si>
  <si>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</si>
  <si>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</si>
  <si>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</si>
  <si>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</si>
  <si>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</si>
  <si>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</si>
  <si>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</si>
  <si>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</si>
  <si>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</si>
  <si>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</si>
  <si>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</si>
  <si>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</si>
  <si>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</si>
  <si>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</si>
  <si>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</si>
  <si>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</si>
  <si>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</si>
  <si>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</si>
  <si>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</si>
  <si>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</si>
  <si>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</si>
  <si>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</si>
  <si>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</si>
  <si>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</si>
  <si>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</si>
  <si>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</si>
  <si>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</si>
  <si>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</si>
  <si>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</si>
  <si>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</si>
  <si>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</si>
  <si>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</si>
  <si>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</si>
  <si>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</si>
  <si>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</si>
  <si>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</si>
  <si>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</si>
  <si>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</si>
  <si>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</si>
  <si>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</si>
  <si>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</si>
  <si>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</si>
  <si>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</si>
  <si>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</si>
  <si>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</si>
  <si>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</si>
  <si>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</si>
  <si>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</si>
  <si>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</si>
  <si>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</si>
  <si>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</si>
  <si>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</si>
  <si>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</si>
  <si>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</si>
  <si>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</si>
  <si>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</si>
  <si>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</si>
  <si>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</si>
  <si>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</si>
  <si>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</si>
  <si>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</si>
  <si>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</si>
  <si>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</si>
  <si>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</si>
  <si>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</si>
  <si>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</si>
  <si>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</si>
  <si>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</si>
  <si>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</si>
  <si>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</si>
  <si>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</si>
  <si>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</si>
  <si>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</si>
  <si>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</si>
  <si>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</si>
  <si>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</si>
  <si>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</si>
  <si>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</si>
  <si>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</si>
  <si>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</si>
  <si>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</si>
  <si>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</si>
  <si>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</si>
  <si>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</si>
  <si>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</si>
  <si>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</si>
  <si>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</si>
  <si>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</si>
  <si>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</si>
  <si>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</si>
  <si>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</si>
  <si>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</si>
  <si>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</si>
  <si>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</si>
  <si>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</si>
  <si>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</si>
  <si>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</si>
  <si>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</si>
  <si>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</si>
  <si>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</si>
  <si>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</si>
  <si>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</si>
  <si>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</si>
  <si>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</si>
  <si>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</si>
  <si>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</si>
  <si>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</si>
  <si>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</si>
  <si>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</si>
  <si>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</si>
  <si>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</si>
  <si>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</si>
  <si>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</si>
  <si>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</si>
  <si>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</si>
  <si>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</si>
  <si>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</si>
  <si>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</si>
  <si>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</si>
  <si>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</si>
  <si>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</si>
  <si>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</si>
  <si>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</si>
  <si>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</si>
  <si>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</si>
  <si>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</si>
  <si>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</si>
  <si>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</si>
  <si>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</si>
  <si>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</si>
  <si>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</si>
  <si>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</si>
  <si>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</si>
  <si>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</si>
  <si>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</si>
  <si>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</si>
  <si>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</si>
  <si>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</si>
  <si>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</si>
  <si>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</si>
  <si>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</si>
  <si>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</si>
  <si>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</si>
  <si>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</si>
  <si>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</si>
  <si>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</si>
  <si>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</si>
  <si>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</si>
  <si>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</si>
  <si>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</si>
  <si>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</si>
  <si>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</si>
  <si>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</si>
  <si>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</si>
  <si>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</si>
  <si>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</si>
  <si>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</si>
  <si>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</si>
  <si>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</si>
  <si>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</si>
  <si>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</si>
  <si>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</si>
  <si>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</si>
  <si>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</si>
  <si>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</si>
  <si>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</si>
  <si>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</si>
  <si>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</si>
  <si>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</si>
  <si>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</si>
  <si>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</si>
  <si>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</si>
  <si>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</si>
  <si>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</si>
  <si>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</si>
  <si>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</si>
  <si>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</si>
  <si>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</si>
  <si>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</si>
  <si>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</si>
  <si>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</si>
  <si>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</si>
  <si>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</si>
  <si>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</si>
  <si>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</si>
  <si>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</si>
  <si>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</si>
  <si>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</si>
  <si>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</si>
  <si>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</si>
  <si>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</si>
  <si>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</si>
  <si>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</si>
  <si>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</si>
  <si>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</si>
  <si>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</si>
  <si>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</si>
  <si>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</si>
  <si>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</si>
  <si>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</si>
  <si>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</si>
  <si>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</si>
  <si>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</si>
  <si>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</si>
  <si>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</si>
  <si>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</si>
  <si>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</si>
  <si>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</si>
  <si>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</si>
  <si>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</si>
  <si>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</si>
  <si>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</si>
  <si>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</si>
  <si>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</si>
  <si>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</si>
  <si>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</si>
  <si>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</si>
  <si>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</si>
  <si>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</si>
  <si>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</si>
  <si>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</si>
  <si>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</si>
  <si>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</si>
  <si>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</si>
  <si>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</si>
  <si>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</si>
  <si>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</si>
  <si>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</si>
  <si>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</si>
  <si>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</si>
  <si>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</si>
  <si>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</si>
  <si>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</si>
  <si>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</si>
  <si>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</si>
  <si>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</si>
  <si>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</si>
  <si>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</si>
  <si>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</si>
  <si>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</si>
  <si>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</si>
  <si>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</si>
  <si>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</si>
  <si>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</si>
  <si>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</si>
  <si>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</si>
  <si>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</si>
  <si>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</si>
  <si>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</si>
  <si>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</si>
  <si>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</si>
  <si>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</si>
  <si>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</si>
  <si>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</si>
  <si>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</si>
  <si>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</si>
  <si>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</si>
  <si>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</si>
  <si>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</si>
  <si>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</si>
  <si>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</si>
  <si>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</si>
  <si>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</si>
  <si>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</si>
  <si>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</si>
  <si>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</si>
  <si>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</si>
  <si>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</si>
  <si>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</si>
  <si>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</si>
  <si>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</si>
  <si>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</si>
  <si>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</si>
  <si>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</si>
  <si>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</si>
  <si>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</si>
  <si>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</si>
  <si>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</si>
  <si>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</si>
  <si>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</si>
  <si>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</si>
  <si>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</si>
  <si>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</si>
  <si>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</si>
  <si>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</si>
  <si>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</si>
  <si>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</si>
  <si>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</si>
  <si>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</si>
  <si>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</si>
  <si>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</si>
  <si>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</si>
  <si>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</si>
  <si>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</si>
  <si>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</si>
  <si>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</si>
  <si>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</si>
  <si>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</si>
  <si>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</si>
  <si>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</si>
  <si>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</si>
  <si>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</si>
  <si>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</si>
  <si>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</si>
  <si>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</si>
  <si>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</si>
  <si>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</si>
  <si>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</si>
  <si>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</si>
  <si>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</si>
  <si>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</si>
  <si>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</si>
  <si>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</si>
  <si>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</si>
  <si>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</si>
  <si>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</si>
  <si>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</si>
  <si>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</si>
  <si>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</si>
  <si>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</si>
  <si>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</si>
  <si>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</si>
  <si>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</si>
  <si>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</si>
  <si>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</si>
  <si>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</si>
  <si>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</si>
  <si>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</si>
  <si>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</si>
  <si>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</si>
  <si>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</si>
  <si>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</si>
  <si>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</si>
  <si>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</si>
  <si>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</si>
  <si>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</si>
  <si>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</si>
  <si>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</si>
  <si>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</si>
  <si>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</si>
  <si>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</si>
  <si>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</si>
  <si>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</si>
  <si>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</si>
  <si>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</si>
  <si>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</si>
  <si>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</si>
  <si>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</si>
  <si>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</si>
  <si>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</si>
  <si>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</si>
  <si>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</si>
  <si>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</si>
  <si>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</si>
  <si>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</si>
  <si>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</si>
  <si>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</si>
  <si>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</si>
  <si>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</si>
  <si>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</si>
  <si>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</si>
  <si>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</si>
  <si>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</si>
  <si>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</si>
  <si>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</si>
  <si>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</si>
  <si>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</si>
  <si>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</si>
  <si>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</si>
  <si>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</si>
  <si>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</si>
  <si>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</si>
  <si>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</si>
  <si>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</si>
  <si>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</si>
  <si>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</si>
  <si>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</si>
  <si>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</si>
  <si>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</si>
  <si>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</si>
  <si>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</si>
  <si>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</si>
  <si>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</si>
  <si>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</si>
  <si>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</si>
  <si>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</si>
  <si>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</si>
  <si>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</si>
  <si>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</si>
  <si>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</si>
  <si>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</si>
  <si>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</si>
  <si>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</si>
  <si>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</si>
  <si>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</si>
  <si>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</si>
  <si>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</si>
  <si>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</si>
  <si>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</si>
  <si>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</si>
  <si>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</si>
  <si>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</si>
  <si>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</si>
  <si>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</si>
  <si>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</si>
  <si>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</si>
  <si>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</si>
  <si>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</si>
  <si>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</si>
  <si>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</si>
  <si>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</si>
  <si>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</si>
  <si>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</si>
  <si>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</si>
  <si>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</si>
  <si>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</si>
  <si>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</si>
  <si>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</si>
  <si>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</si>
  <si>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</si>
  <si>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</si>
  <si>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</si>
  <si>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</si>
  <si>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</si>
  <si>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</si>
  <si>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</si>
  <si>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</si>
  <si>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</si>
  <si>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</si>
  <si>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</si>
  <si>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</si>
  <si>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</si>
  <si>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</si>
  <si>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</si>
  <si>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</si>
  <si>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</si>
  <si>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</si>
  <si>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</si>
  <si>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</si>
  <si>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</si>
  <si>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</si>
  <si>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</si>
  <si>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</si>
  <si>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</si>
  <si>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</si>
  <si>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</si>
  <si>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</si>
  <si>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</si>
  <si>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</si>
  <si>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</si>
  <si>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</si>
  <si>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</si>
  <si>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</si>
  <si>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</si>
  <si>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</si>
  <si>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</si>
  <si>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</si>
  <si>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</si>
  <si>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</si>
  <si>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</si>
  <si>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</si>
  <si>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</si>
  <si>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</si>
  <si>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</si>
  <si>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</si>
  <si>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</si>
  <si>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</si>
  <si>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</si>
  <si>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</si>
  <si>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</si>
  <si>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</si>
  <si>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</si>
  <si>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</si>
  <si>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</si>
  <si>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</si>
  <si>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</si>
  <si>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</si>
  <si>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</si>
  <si>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</si>
  <si>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</si>
  <si>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</si>
  <si>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</si>
  <si>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</si>
  <si>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</si>
  <si>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</si>
  <si>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</si>
  <si>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</si>
  <si>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</si>
  <si>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</si>
  <si>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</si>
  <si>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</si>
  <si>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</si>
  <si>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</si>
  <si>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</si>
  <si>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</si>
  <si>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</si>
  <si>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</si>
  <si>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</si>
  <si>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</si>
  <si>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</si>
  <si>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</si>
  <si>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</si>
  <si>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</si>
  <si>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</si>
  <si>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</si>
  <si>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</si>
  <si>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</si>
  <si>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</si>
  <si>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</si>
  <si>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</si>
  <si>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</si>
  <si>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</si>
  <si>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</si>
  <si>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</si>
  <si>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</si>
  <si>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</si>
  <si>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</si>
  <si>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</si>
  <si>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</si>
  <si>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</si>
  <si>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</si>
  <si>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</si>
  <si>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</si>
  <si>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</si>
  <si>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</si>
  <si>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</si>
  <si>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</si>
  <si>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</si>
  <si>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</si>
  <si>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</si>
  <si>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</si>
  <si>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</si>
  <si>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</si>
  <si>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</si>
  <si>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</si>
  <si>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</si>
  <si>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</si>
  <si>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</si>
  <si>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</si>
  <si>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</si>
  <si>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</si>
  <si>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</si>
  <si>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</si>
  <si>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</si>
  <si>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</si>
  <si>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</si>
  <si>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</si>
  <si>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</si>
  <si>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</si>
  <si>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</si>
  <si>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</si>
  <si>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</si>
  <si>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</si>
  <si>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</si>
  <si>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</si>
  <si>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</si>
  <si>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</si>
  <si>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</si>
  <si>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</si>
  <si>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</si>
  <si>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</si>
  <si>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</si>
  <si>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</si>
  <si>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</si>
  <si>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</si>
  <si>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</si>
  <si>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</si>
  <si>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</si>
  <si>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</si>
  <si>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</si>
  <si>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</si>
  <si>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</si>
  <si>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</si>
  <si>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</si>
  <si>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</si>
  <si>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</si>
  <si>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</si>
  <si>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</si>
  <si>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</si>
  <si>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</si>
  <si>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</si>
  <si>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</si>
  <si>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</si>
  <si>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</si>
  <si>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</si>
  <si>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</si>
  <si>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</si>
  <si>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</si>
  <si>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</si>
  <si>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</si>
  <si>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</si>
  <si>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</si>
  <si>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</si>
  <si>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</si>
  <si>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</si>
  <si>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</si>
  <si>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</si>
  <si>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</si>
  <si>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</si>
  <si>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</si>
  <si>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</si>
  <si>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</si>
  <si>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</si>
  <si>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</si>
  <si>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</si>
  <si>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</si>
  <si>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</si>
  <si>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</si>
  <si>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</si>
  <si>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</si>
  <si>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</si>
  <si>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</si>
  <si>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</si>
  <si>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</si>
  <si>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</si>
  <si>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</si>
  <si>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</si>
  <si>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</si>
  <si>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</si>
  <si>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</si>
  <si>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</si>
  <si>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</si>
  <si>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</si>
  <si>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</si>
  <si>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</si>
  <si>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</si>
  <si>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</si>
  <si>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</si>
  <si>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</si>
  <si>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</si>
  <si>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</si>
  <si>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</si>
  <si>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</si>
  <si>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</si>
  <si>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</si>
  <si>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</si>
  <si>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</si>
  <si>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</si>
  <si>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</si>
  <si>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</si>
  <si>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</si>
  <si>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</si>
  <si>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</si>
  <si>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</si>
  <si>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</si>
  <si>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</si>
  <si>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</si>
  <si>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</si>
  <si>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</si>
  <si>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</si>
  <si>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</si>
  <si>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</si>
  <si>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</si>
  <si>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</si>
  <si>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</si>
  <si>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</si>
  <si>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</si>
  <si>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</si>
  <si>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</si>
  <si>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</si>
  <si>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</si>
  <si>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</si>
  <si>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</si>
  <si>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</si>
  <si>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</si>
  <si>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</si>
  <si>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</si>
  <si>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</si>
  <si>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</si>
  <si>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</si>
  <si>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</si>
  <si>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</si>
  <si>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</si>
  <si>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</si>
  <si>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</si>
  <si>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</si>
  <si>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</si>
  <si>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</si>
  <si>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</si>
  <si>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</si>
  <si>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</si>
  <si>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</si>
  <si>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</si>
  <si>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</si>
  <si>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</si>
  <si>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</si>
  <si>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</si>
  <si>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</si>
  <si>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</si>
  <si>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</si>
  <si>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</si>
  <si>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</si>
  <si>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</si>
  <si>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</si>
  <si>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</si>
  <si>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</si>
  <si>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</si>
  <si>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</si>
  <si>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</si>
  <si>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</si>
  <si>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</si>
  <si>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</si>
  <si>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</si>
  <si>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</si>
  <si>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</si>
  <si>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</si>
  <si>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</si>
  <si>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</si>
  <si>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</si>
  <si>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</si>
  <si>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</si>
  <si>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</si>
  <si>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</si>
  <si>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</si>
  <si>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</si>
  <si>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</si>
  <si>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</si>
  <si>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</si>
  <si>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</si>
  <si>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</si>
  <si>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</si>
  <si>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</si>
  <si>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</si>
  <si>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</si>
  <si>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</si>
  <si>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</si>
  <si>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</si>
  <si>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</si>
  <si>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</si>
  <si>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</si>
  <si>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</si>
  <si>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</si>
  <si>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</si>
  <si>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</si>
  <si>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</si>
  <si>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</si>
  <si>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</si>
  <si>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</si>
  <si>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</si>
  <si>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</si>
  <si>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</si>
  <si>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</si>
  <si>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</si>
  <si>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</si>
  <si>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</si>
  <si>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</si>
  <si>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</si>
  <si>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</si>
  <si>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</si>
  <si>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</si>
  <si>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</si>
  <si>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</si>
  <si>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</si>
  <si>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</si>
  <si>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</si>
  <si>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</si>
  <si>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</si>
  <si>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</si>
  <si>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</si>
  <si>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</si>
  <si>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</si>
  <si>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</si>
  <si>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</si>
  <si>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</si>
  <si>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</si>
  <si>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</si>
  <si>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</si>
  <si>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</si>
  <si>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</si>
  <si>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</si>
  <si>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</si>
  <si>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</si>
  <si>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</si>
  <si>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</si>
  <si>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</si>
  <si>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</si>
  <si>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</si>
  <si>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</si>
  <si>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</si>
  <si>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</si>
  <si>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</si>
  <si>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</si>
  <si>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</si>
  <si>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</si>
  <si>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</si>
  <si>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</si>
  <si>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</si>
  <si>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</si>
  <si>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</si>
  <si>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</si>
  <si>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</si>
  <si>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</si>
  <si>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</si>
  <si>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</si>
  <si>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</si>
  <si>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</si>
  <si>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</si>
  <si>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</si>
  <si>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</si>
  <si>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</si>
  <si>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</si>
  <si>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</si>
  <si>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</si>
  <si>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</si>
  <si>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</si>
  <si>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</si>
  <si>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</si>
  <si>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</si>
  <si>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</si>
  <si>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</si>
  <si>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</si>
  <si>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</si>
  <si>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</si>
  <si>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</si>
  <si>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</si>
  <si>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</si>
  <si>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</si>
  <si>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</si>
  <si>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</si>
  <si>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</si>
  <si>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</si>
  <si>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</si>
  <si>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</si>
  <si>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</si>
  <si>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</si>
  <si>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</si>
  <si>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</si>
  <si>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</si>
  <si>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</si>
  <si>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</si>
  <si>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</si>
  <si>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</si>
  <si>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</si>
  <si>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</si>
  <si>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</si>
  <si>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</si>
  <si>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</si>
  <si>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</si>
  <si>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</si>
  <si>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</si>
  <si>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</si>
  <si>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</si>
  <si>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</si>
  <si>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</si>
  <si>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</si>
  <si>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</si>
  <si>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</si>
  <si>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</si>
  <si>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</si>
  <si>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</si>
  <si>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</si>
  <si>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</si>
  <si>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</si>
  <si>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</si>
  <si>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</si>
  <si>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</si>
  <si>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</si>
  <si>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</si>
  <si>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</si>
  <si>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</si>
  <si>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</si>
  <si>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</si>
  <si>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</si>
  <si>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</si>
  <si>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</si>
  <si>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</si>
  <si>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</si>
  <si>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</si>
  <si>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</si>
  <si>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</si>
  <si>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</si>
  <si>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</si>
  <si>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</si>
  <si>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</si>
  <si>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</si>
  <si>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</si>
  <si>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</si>
  <si>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</si>
  <si>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</si>
  <si>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</si>
  <si>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</si>
  <si>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</si>
  <si>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</si>
  <si>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</si>
  <si>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</si>
  <si>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</si>
  <si>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</si>
  <si>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</si>
  <si>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</si>
  <si>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</si>
  <si>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</si>
  <si>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</si>
  <si>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</si>
  <si>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</si>
  <si>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</si>
  <si>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</si>
  <si>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</si>
  <si>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</si>
  <si>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</si>
  <si>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</si>
  <si>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</si>
  <si>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</si>
  <si>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</si>
  <si>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</si>
  <si>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</si>
  <si>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</si>
  <si>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</si>
  <si>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</si>
  <si>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</si>
  <si>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</si>
  <si>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</si>
  <si>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</si>
  <si>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</si>
  <si>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</si>
  <si>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</si>
  <si>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</si>
  <si>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</si>
  <si>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</si>
  <si>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</si>
  <si>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</si>
  <si>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</si>
  <si>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</si>
  <si>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</si>
  <si>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</si>
  <si>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</si>
  <si>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</si>
  <si>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</si>
  <si>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</si>
  <si>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</si>
  <si>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</si>
  <si>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</si>
  <si>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</si>
  <si>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</si>
  <si>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</si>
  <si>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</si>
  <si>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</si>
  <si>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</si>
  <si>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</si>
  <si>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</si>
  <si>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</si>
  <si>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</si>
  <si>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</si>
  <si>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</si>
  <si>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</si>
  <si>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</si>
  <si>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</si>
  <si>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</si>
  <si>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</si>
  <si>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</si>
  <si>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</si>
  <si>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</si>
  <si>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</si>
  <si>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</si>
  <si>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</si>
  <si>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</si>
  <si>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</si>
  <si>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</si>
  <si>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</si>
  <si>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</si>
  <si>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</si>
  <si>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</si>
  <si>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</si>
  <si>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</si>
  <si>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</si>
  <si>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</si>
  <si>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</si>
  <si>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</si>
  <si>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</si>
  <si>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</si>
  <si>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</si>
  <si>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</si>
  <si>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</si>
  <si>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</si>
  <si>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</si>
  <si>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</si>
  <si>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</si>
  <si>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</si>
  <si>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</si>
  <si>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</si>
  <si>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</si>
  <si>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</si>
  <si>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</si>
  <si>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</si>
  <si>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</si>
  <si>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</si>
  <si>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</si>
  <si>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</si>
  <si>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</si>
  <si>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</si>
  <si>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</si>
  <si>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</si>
  <si>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</si>
  <si>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</si>
  <si>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</si>
  <si>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</si>
  <si>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</si>
  <si>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</si>
  <si>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</si>
  <si>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</si>
  <si>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</si>
  <si>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</si>
  <si>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</si>
  <si>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</si>
  <si>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</si>
  <si>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</si>
  <si>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</si>
  <si>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</si>
  <si>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</si>
  <si>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</si>
  <si>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</si>
  <si>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</si>
  <si>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</si>
  <si>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</si>
  <si>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</si>
  <si>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</si>
  <si>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</si>
  <si>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</si>
  <si>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</si>
  <si>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</si>
  <si>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</si>
  <si>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</si>
  <si>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</si>
  <si>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</si>
  <si>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</si>
  <si>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</si>
  <si>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</si>
  <si>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</si>
  <si>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</si>
  <si>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</si>
  <si>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</si>
  <si>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</si>
  <si>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</si>
  <si>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</si>
  <si>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</si>
  <si>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</si>
  <si>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</si>
  <si>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</si>
  <si>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</si>
  <si>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</si>
  <si>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</si>
  <si>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</si>
  <si>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</si>
  <si>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</si>
  <si>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</si>
  <si>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</si>
  <si>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</si>
  <si>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</si>
  <si>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</si>
  <si>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</si>
  <si>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</si>
  <si>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</si>
  <si>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</si>
  <si>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</si>
  <si>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</si>
  <si>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</si>
  <si>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</si>
  <si>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</si>
  <si>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</si>
  <si>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</si>
  <si>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</si>
  <si>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</si>
  <si>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</si>
  <si>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</si>
  <si>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</si>
  <si>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</si>
  <si>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</si>
  <si>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</si>
  <si>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</si>
  <si>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</si>
  <si>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</si>
  <si>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</si>
  <si>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</si>
  <si>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</si>
  <si>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</si>
  <si>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</si>
  <si>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</si>
  <si>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</si>
  <si>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</si>
  <si>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</si>
  <si>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</si>
  <si>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</si>
  <si>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</si>
  <si>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</si>
  <si>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</si>
  <si>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</si>
  <si>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</si>
  <si>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</si>
  <si>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</si>
  <si>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</si>
  <si>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</si>
  <si>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</si>
  <si>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</si>
  <si>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</si>
  <si>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</si>
  <si>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</si>
  <si>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</si>
  <si>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</si>
  <si>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</si>
  <si>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</si>
  <si>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</si>
  <si>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</si>
  <si>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</si>
  <si>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</si>
  <si>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</si>
  <si>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</si>
  <si>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</si>
  <si>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</si>
  <si>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</si>
  <si>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</si>
  <si>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</si>
  <si>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</si>
  <si>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</si>
  <si>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</si>
  <si>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</si>
  <si>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</si>
  <si>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</si>
  <si>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</si>
  <si>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</si>
  <si>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</si>
  <si>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</si>
  <si>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</si>
  <si>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</si>
  <si>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</si>
  <si>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</si>
  <si>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</si>
  <si>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</si>
  <si>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</si>
  <si>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</si>
  <si>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</si>
  <si>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</si>
  <si>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</si>
  <si>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</si>
  <si>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</si>
  <si>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</si>
  <si>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</si>
  <si>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</si>
  <si>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</si>
  <si>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</si>
  <si>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</si>
  <si>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</si>
  <si>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</si>
  <si>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</si>
  <si>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</si>
  <si>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</si>
  <si>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</si>
  <si>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</si>
  <si>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</si>
  <si>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</si>
  <si>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</si>
  <si>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</si>
  <si>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</si>
  <si>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</si>
  <si>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</si>
  <si>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</si>
  <si>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</si>
  <si>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</si>
  <si>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</si>
  <si>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</si>
  <si>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</si>
  <si>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</si>
  <si>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</si>
  <si>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</si>
  <si>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</si>
  <si>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</si>
  <si>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</si>
  <si>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</si>
  <si>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</si>
  <si>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</si>
  <si>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</si>
  <si>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</si>
  <si>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</si>
  <si>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</si>
  <si>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</si>
  <si>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</si>
  <si>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</si>
  <si>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</si>
  <si>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</si>
  <si>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</si>
  <si>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</si>
  <si>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</si>
  <si>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</si>
  <si>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</si>
  <si>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</si>
  <si>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</si>
  <si>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</si>
  <si>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</si>
  <si>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</si>
  <si>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</si>
  <si>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</si>
  <si>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</si>
  <si>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</si>
  <si>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</si>
  <si>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</si>
  <si>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</si>
  <si>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</si>
  <si>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</si>
  <si>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</si>
  <si>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</si>
  <si>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</si>
  <si>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</si>
  <si>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</si>
  <si>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</si>
  <si>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</si>
  <si>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</si>
  <si>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</si>
  <si>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</si>
  <si>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</si>
  <si>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</si>
  <si>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</si>
  <si>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</si>
  <si>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</si>
  <si>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</si>
  <si>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</si>
  <si>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</si>
  <si>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</si>
  <si>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</si>
  <si>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</si>
  <si>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</si>
  <si>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</si>
  <si>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</si>
  <si>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</si>
  <si>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</si>
  <si>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</si>
  <si>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</si>
  <si>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</si>
  <si>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</si>
  <si>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</si>
  <si>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</si>
  <si>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</si>
  <si>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</si>
  <si>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</si>
  <si>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</si>
  <si>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</si>
  <si>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</si>
  <si>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</si>
  <si>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</si>
  <si>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</si>
  <si>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</si>
  <si>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</si>
  <si>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</si>
  <si>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</si>
  <si>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</si>
  <si>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</si>
  <si>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</si>
  <si>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</si>
  <si>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</si>
  <si>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</si>
  <si>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</si>
  <si>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</si>
  <si>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</si>
  <si>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</si>
  <si>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</si>
  <si>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</si>
  <si>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</si>
  <si>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</si>
  <si>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</si>
  <si>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</si>
  <si>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</si>
  <si>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</si>
  <si>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</si>
  <si>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</si>
  <si>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</si>
  <si>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</si>
  <si>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</si>
  <si>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</si>
  <si>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</si>
  <si>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</si>
  <si>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</si>
  <si>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</si>
  <si>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</si>
  <si>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</si>
  <si>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</si>
  <si>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</si>
  <si>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</si>
  <si>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</si>
  <si>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</si>
  <si>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</si>
  <si>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</si>
  <si>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</si>
  <si>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</si>
  <si>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</si>
  <si>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</si>
  <si>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</si>
  <si>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</si>
  <si>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</si>
  <si>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</si>
  <si>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</si>
  <si>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</si>
  <si>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</si>
  <si>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</si>
  <si>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</si>
  <si>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</si>
  <si>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</si>
  <si>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</si>
  <si>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</si>
  <si>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</si>
  <si>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</si>
  <si>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</si>
  <si>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</si>
  <si>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</si>
  <si>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</si>
  <si>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</si>
  <si>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</si>
  <si>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</si>
  <si>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</si>
  <si>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</si>
  <si>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</si>
  <si>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</si>
  <si>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</si>
  <si>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</si>
  <si>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</si>
  <si>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</si>
  <si>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</si>
  <si>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</si>
  <si>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</si>
  <si>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</si>
  <si>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</si>
  <si>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</si>
  <si>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</si>
  <si>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</si>
  <si>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</si>
  <si>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</si>
  <si>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</si>
  <si>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</si>
  <si>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</si>
  <si>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</si>
  <si>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</si>
  <si>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</si>
  <si>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</si>
  <si>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</si>
  <si>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</si>
  <si>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</si>
  <si>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</si>
  <si>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</si>
  <si>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</si>
  <si>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</si>
  <si>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</si>
  <si>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</si>
  <si>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</si>
  <si>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</si>
  <si>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</si>
  <si>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</si>
  <si>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</si>
  <si>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</si>
  <si>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</si>
  <si>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</si>
  <si>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</si>
  <si>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</si>
  <si>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</si>
  <si>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</si>
  <si>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</si>
  <si>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</si>
  <si>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</si>
  <si>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</si>
  <si>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</si>
  <si>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</si>
  <si>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</si>
  <si>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</si>
  <si>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</si>
  <si>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</si>
  <si>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</si>
  <si>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</si>
  <si>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</si>
  <si>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</si>
  <si>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</si>
  <si>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</si>
  <si>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</si>
  <si>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</si>
  <si>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</si>
  <si>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</si>
  <si>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</si>
  <si>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</si>
  <si>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</si>
  <si>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</si>
  <si>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</si>
  <si>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</si>
  <si>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</si>
  <si>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</si>
  <si>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</si>
  <si>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</si>
  <si>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</si>
  <si>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</si>
  <si>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</si>
  <si>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</si>
  <si>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</si>
  <si>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</si>
  <si>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</si>
  <si>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</si>
  <si>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</si>
  <si>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</si>
  <si>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</si>
  <si>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</si>
  <si>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</si>
  <si>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</si>
  <si>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</si>
  <si>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</si>
  <si>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</si>
  <si>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</si>
  <si>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</si>
  <si>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</si>
  <si>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</si>
  <si>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</si>
  <si>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</si>
  <si>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</si>
  <si>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</si>
  <si>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</si>
  <si>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</si>
  <si>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</si>
  <si>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</si>
  <si>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</si>
  <si>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</si>
  <si>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</si>
  <si>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</si>
  <si>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</si>
  <si>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</si>
  <si>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</si>
  <si>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</si>
  <si>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</si>
  <si>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</si>
  <si>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</si>
  <si>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</si>
  <si>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</si>
  <si>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</si>
  <si>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</si>
  <si>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</si>
  <si>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</si>
  <si>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</si>
  <si>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</si>
  <si>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</si>
  <si>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</si>
  <si>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</si>
  <si>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</si>
  <si>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</si>
  <si>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</si>
  <si>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</si>
  <si>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</si>
  <si>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</si>
  <si>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</si>
  <si>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</si>
  <si>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</si>
  <si>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</si>
  <si>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</si>
  <si>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</si>
  <si>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</si>
  <si>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</si>
  <si>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</si>
  <si>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</si>
  <si>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</si>
  <si>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</si>
  <si>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</si>
  <si>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</si>
  <si>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</si>
  <si>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</si>
  <si>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</si>
  <si>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</si>
  <si>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</si>
  <si>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</si>
  <si>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</si>
  <si>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</si>
  <si>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</si>
  <si>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</si>
  <si>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</si>
  <si>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</si>
  <si>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</si>
  <si>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</si>
  <si>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</si>
  <si>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</si>
  <si>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</si>
  <si>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</si>
  <si>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</si>
  <si>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</si>
  <si>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</si>
  <si>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</si>
  <si>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</si>
  <si>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</si>
  <si>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</si>
  <si>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</si>
  <si>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</si>
  <si>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</si>
  <si>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</si>
  <si>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</si>
  <si>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</si>
  <si>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</si>
  <si>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</si>
  <si>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</si>
  <si>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</si>
  <si>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</si>
  <si>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</si>
  <si>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</si>
  <si>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</si>
  <si>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</si>
  <si>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</si>
  <si>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</si>
  <si>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</si>
  <si>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</si>
  <si>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</si>
  <si>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</si>
  <si>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</si>
  <si>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</si>
  <si>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</si>
  <si>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</si>
  <si>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</si>
  <si>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</si>
  <si>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</si>
  <si>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</si>
  <si>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</si>
  <si>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</si>
  <si>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</si>
  <si>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</si>
  <si>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</si>
  <si>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</si>
  <si>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</si>
  <si>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</si>
  <si>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</si>
  <si>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</si>
  <si>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</si>
  <si>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</si>
  <si>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</si>
  <si>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</si>
  <si>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</si>
  <si>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</si>
  <si>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</si>
  <si>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</si>
  <si>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</si>
  <si>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</si>
  <si>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</si>
  <si>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</si>
  <si>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</si>
  <si>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</si>
  <si>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</si>
  <si>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</si>
  <si>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</si>
  <si>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</si>
  <si>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</si>
  <si>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</si>
  <si>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</si>
  <si>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</si>
  <si>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</si>
  <si>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</si>
  <si>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</si>
  <si>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</si>
  <si>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</si>
  <si>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</si>
  <si>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</si>
  <si>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</si>
  <si>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</si>
  <si>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</si>
  <si>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</si>
  <si>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</si>
  <si>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</si>
  <si>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</si>
  <si>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</si>
  <si>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</si>
  <si>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</si>
  <si>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</si>
  <si>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</si>
  <si>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</si>
  <si>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</si>
  <si>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</si>
  <si>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</si>
  <si>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</si>
  <si>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</si>
  <si>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</si>
  <si>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</si>
  <si>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</si>
  <si>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</si>
  <si>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</si>
  <si>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</si>
  <si>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</si>
  <si>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</si>
  <si>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</si>
  <si>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</si>
  <si>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</si>
  <si>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</si>
  <si>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</si>
  <si>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</si>
  <si>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</si>
  <si>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</si>
  <si>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</si>
  <si>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</si>
  <si>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</si>
  <si>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</si>
  <si>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</si>
  <si>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</si>
  <si>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</si>
  <si>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</si>
  <si>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</si>
  <si>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</si>
  <si>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</si>
  <si>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</si>
  <si>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</si>
  <si>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</si>
  <si>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</si>
  <si>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</si>
  <si>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</si>
  <si>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</si>
  <si>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</si>
  <si>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</si>
  <si>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</si>
  <si>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</si>
  <si>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</si>
  <si>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</si>
  <si>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</si>
  <si>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</si>
  <si>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</si>
  <si>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</si>
  <si>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</si>
  <si>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</si>
  <si>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</si>
  <si>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</si>
  <si>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</si>
  <si>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</si>
  <si>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</si>
  <si>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</si>
  <si>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</si>
  <si>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</si>
  <si>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</si>
  <si>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</si>
  <si>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</si>
  <si>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</si>
  <si>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</si>
  <si>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</si>
  <si>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</si>
  <si>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</si>
  <si>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</si>
  <si>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</si>
  <si>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</si>
  <si>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</si>
  <si>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</si>
  <si>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</si>
  <si>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</si>
  <si>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</si>
  <si>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</si>
  <si>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</si>
  <si>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</si>
  <si>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</si>
  <si>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</si>
  <si>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</si>
  <si>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</si>
  <si>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</si>
  <si>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</si>
  <si>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</si>
  <si>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</si>
  <si>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</si>
  <si>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</si>
  <si>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</si>
  <si>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</si>
  <si>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</si>
  <si>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</si>
  <si>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</si>
  <si>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</si>
  <si>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</si>
  <si>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</si>
  <si>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</si>
  <si>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</si>
  <si>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</si>
  <si>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</si>
  <si>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</si>
  <si>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</si>
  <si>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</si>
  <si>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</si>
  <si>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</si>
  <si>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</si>
  <si>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</si>
  <si>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</si>
  <si>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</si>
  <si>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</si>
  <si>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</si>
  <si>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</si>
  <si>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</si>
  <si>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</si>
  <si>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</si>
  <si>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</si>
  <si>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</si>
  <si>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</si>
  <si>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</si>
  <si>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</si>
  <si>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</si>
  <si>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</si>
  <si>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</si>
  <si>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</si>
  <si>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</si>
  <si>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</si>
  <si>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</si>
  <si>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</si>
  <si>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</si>
  <si>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</si>
  <si>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</si>
  <si>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</si>
  <si>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</si>
  <si>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</si>
  <si>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</si>
  <si>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</si>
  <si>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</si>
  <si>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</si>
  <si>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</si>
  <si>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</si>
  <si>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</si>
  <si>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</si>
  <si>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</si>
  <si>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</si>
  <si>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</si>
  <si>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</si>
  <si>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</si>
  <si>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</si>
  <si>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</si>
  <si>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</si>
  <si>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</si>
  <si>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</si>
  <si>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</si>
  <si>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</si>
  <si>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</si>
  <si>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</si>
  <si>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</si>
  <si>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</si>
  <si>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</si>
  <si>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</si>
  <si>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</si>
  <si>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</si>
  <si>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</si>
  <si>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</si>
  <si>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</si>
  <si>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</si>
  <si>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</si>
  <si>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</si>
  <si>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</si>
  <si>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</si>
  <si>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</si>
  <si>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</si>
  <si>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</si>
  <si>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</si>
  <si>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</si>
  <si>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</si>
  <si>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</si>
  <si>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</si>
  <si>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</si>
  <si>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</si>
  <si>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</si>
  <si>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</si>
  <si>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</si>
  <si>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SCECO team is working team waiting for Free parking to connect PG</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</si>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</sst>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1" dataDxfId="30" headerRowBorderDxfId="28" tableBorderDxfId="29">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323.10435844907624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0.29579363426455529</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45986.052784375002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45986.052784375002</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45986.052784375002</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45986.052784375002</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45986.052784375002</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45986.052784375002</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45986.052784375002</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45986.052784375002</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45986.052784375002</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45986.052784375002</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45986.052784375002</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45986.052784375002</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45986.052784375002</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45986.052784375002</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45986.052784375002</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45986.052784375002</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45986.052784375002</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45986.052784375002</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45986.052784375002</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45986.052784375002</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45986.052784375002</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45986.052784375002</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45986.052784375002</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45986.052784375002</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45986.052784375002</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45986.052784375002</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45986.052784375002</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45986.052784375002</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45986.052784375002</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45986.052784375002</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45986.052784375002</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45986.052784375002</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45986.052784375002</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45986.052784375002</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45986.052784375002</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45986.052784375002</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45986.052784375002</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45986.052784375002</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45986.052784375002</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45986.052784375002</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45986.052784375002</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45986.052784375002</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45986.052784375002</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45986.052784375002</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45986.052784375002</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45986.052784375002</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45986.052784375002</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45986.052784375002</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45986.052784375002</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45986.052784375002</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45986.052784375002</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45986.052784375002</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45986.052784375002</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45986.052784375002</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45986.052784375002</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45986.052784375002</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45986.052784375002</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45986.052784375002</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45986.052784375002</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45986.052784375002</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45986.052784375002</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45986.052784375002</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45986.052784375002</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45986.052784375002</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3657FBBB-A338-409F-AE4A-457EB8AD05AB}"/>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161.05294641204091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1.6653653935209149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0.18975196759856772</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0.1158630787031143</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45986.052784375002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45986.052784375002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45986.052784375002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45986.052784375002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45986.052784375002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45986.052784375002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45986.052784375002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45986.052784375002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45986.052784375002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45986.052784375002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45986.052784375002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45986.052784375002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45986.052784375002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45986.052784375002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45986.052784375002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45986.052784375002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45986.052784375002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45986.052784375002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45986.052784375002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45986.052784375002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45986.052784375002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45986.052784375002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45986.052784375002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45986.052784375002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45986.052784375002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45986.052784375002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45986.052784375002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45986.052784375002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45986.052784375002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45986.052784375002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45986.052784375002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45986.052784375002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45986.052784375002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45986.052784375002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45986.052784375002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45986.052784375002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45986.052784375002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45986.052784375002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45986.052784375002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45986.052784375002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45986.052784375002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45986.052784375002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45986.052784375002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45986.052784375002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45986.052784375002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45986.052784375002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45986.052784375002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45986.052784375002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45986.052784375002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45986.052784375002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45986.052784375002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45986.052784375002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45986.052784375002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45986.052784375002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45986.052784375002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45986.052784375002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45986.052784375002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45986.052784375002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45986.052784375002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45986.052784375002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45986.052784375002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45986.052784375002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45986.052784375002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45986.052784375002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45986.052784375002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45986.052784375002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45986.052784375002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45986.052784375002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45986.052784375002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45986.052784375002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45986.052784375002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45986.052784375002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45986.052784375002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45986.052784375002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45986.052784375002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45986.052784375002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45986.052784375002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45986.052784375002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45986.052784375002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45986.052784375002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45986.052784375002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45986.052784375002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45986.052784375002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45986.052784375002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45986.052784375002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45986.052784375002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45986.052784375002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45986.052784375002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45986.052784375002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45986.052784375002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45986.052784375002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45986.052784375002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45986.052784375002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45986.052784375002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45986.052784375002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45986.052784375002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45986.052784375002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45986.052784375002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45986.052784375002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45986.052784375002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45986.052784375002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45986.052784375002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45986.052784375002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45986.052784375002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45986.052784375002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45986.052784375002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45986.052784375002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45986.052784375002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45986.052784375002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45986.052784375002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45986.052784375002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45986.052784375002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45986.052784375002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45986.052784375002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45986.052784375002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45986.052784375002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45986.052784375002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45986.052784375002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45986.052784375002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45986.052784375002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45986.052784375002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45986.052784375002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45986.052784375002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45986.052784375002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45986.052784375002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45986.052784375002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45986.052784375002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45986.052784375002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45986.052784375002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45986.052784375002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45986.052784375002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45986.052784375002</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45986.052784375002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45986.052784375002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45986.052784375002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45986.052784375002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45986.052784375002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45986.052784375002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45986.052784375002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45986.052784375002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45986.052784375002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45986.052784375002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45986.052784375002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45986.052784375002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45986.052784375002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45986.052784375002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45986.052784375002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45986.052784375002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45986.052784375002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45986.052784375002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45986.052784375002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45986.052784375002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45986.052784375002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45986.052784375002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45986.052784375002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45986.052784375002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45986.052784375002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45986.052784375002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45986.052784375002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45986.052784375002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45986.052784375002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45986.052784375002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45986.052784375002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45986.052784375002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45986.052784375002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45986.052784375002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45986.052784375002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45986.052784375002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45986.052784375002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45986.052784375002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45986.052784375002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45986.052784375002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45986.052784375002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45986.052784375002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45986.052784375002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45986.052784375002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45986.052784375002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45986.052784375002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45986.052784375002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45986.052784375002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45986.052784375002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45986.052784375002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45986.052784375002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45986.052784375002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45986.052784375002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45986.052784375002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45986.052784375002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45986.052784375002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45986.052784375002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45986.052784375002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45986.052784375002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45986.052784375002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45986.052784375002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45986.052784375002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45986.052784375002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45986.052784375002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45986.052784375002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45986.052784375002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45986.052784375002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45986.052784375002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45986.052784375002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45986.052784375002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45986.052784375002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45986.052784375002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45986.052784375002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45986.052784375002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45986.052784375002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45986.052784375002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45986.052784375002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45986.052784375002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45986.052784375002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45986.052784375002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45986.052784375002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45986.052784375002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45986.052784375002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45986.052784375002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45986.052784375002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45986.052784375002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45986.052784375002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45986.052784375002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45986.052784375002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45986.052784375002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45986.052784375002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45986.052784375002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45986.052784375002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45986.052784375002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45986.052784375002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45986.052784375002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45986.052784375002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45986.052784375002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45986.052784375002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45986.052784375002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45986.052784375002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45986.052784375002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45986.052784375002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45986.052784375002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45986.052784375002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45986.052784375002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45986.052784375002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45986.052784375002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45986.052784375002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45986.052784375002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45986.052784375002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45986.052784375002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45986.052784375002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45986.052784375002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45986.052784375002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45986.052784375002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45986.052784375002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45986.052784375002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45986.052784375002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45986.052784375002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45986.052784375002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45986.052784375002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45986.052784375002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45986.052784375002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45986.052784375002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45986.052784375002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45986.052784375002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45986.052784375002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45986.052784375002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45986.052784375002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45986.052784375002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45986.052784375002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45986.052784375002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45986.052784375002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45986.052784375002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45986.052784375002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45986.052784375002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45986.052784375002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45986.052784375002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45986.052784375002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45986.052784375002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45986.052784375002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45986.052784375002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45986.052784375002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45986.052784375002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45986.052784375002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45986.052784375002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45986.052784375002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45986.052784375002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45986.052784375002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45986.052784375002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45986.052784375002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45986.052784375002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45986.052784375002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45986.052784375002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45986.052784375002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45986.052784375002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45986.052784375002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45986.052784375002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45986.052784375002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45986.052784375002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45986.052784375002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45986.052784375002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45986.052784375002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45986.052784375002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45986.052784375002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45986.052784375002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45986.052784375002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45986.052784375002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45986.052784375002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45986.052784375002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45986.052784375002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45986.052784375002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45986.052784375002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45986.052784375002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45986.052784375002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45986.052784375002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45986.052784375002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45986.052784375002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45986.052784375002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45986.052784375002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45986.052784375002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45986.052784375002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45986.052784375002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45986.052784375002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45986.052784375002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45986.052784375002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45986.052784375002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45986.052784375002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45986.052784375002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45986.052784375002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45986.052784375002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45986.052784375002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45986.052784375002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45986.052784375002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45986.052784375002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45986.052784375002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45986.052784375002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45986.052784375002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45986.052784375002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45986.052784375002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45986.052784375002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45986.052784375002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45986.052784375002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45986.052784375002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45986.052784375002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45986.052784375002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45986.052784375002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45986.052784375002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45986.052784375002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45986.052784375002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45986.052784375002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45986.052784375002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45986.052784375002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45986.052784375002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45986.052784375002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45986.052784375002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45986.052784375002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45986.052784375002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45986.052784375002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45986.052784375002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45986.052784375002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45986.052784375002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45986.052784375002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45986.052784375002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45986.052784375002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45986.052784375002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45986.052784375002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45986.052784375002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45986.052784375002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45986.052784375002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45986.052784375002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45986.052784375002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45986.052784375002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45986.052784375002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45986.052784375002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45986.052784375002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45986.052784375002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45986.052784375002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45986.052784375002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45986.052784375002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45986.052784375002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45986.052784375002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45986.052784375002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45986.052784375002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45986.052784375002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45986.052784375002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45986.052784375002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45986.052784375002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45986.052784375002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45986.052784375002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45986.052784375002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45986.052784375002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45986.052784375002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45986.052784375002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45986.052784375002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45986.052784375002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45986.052784375002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45986.052784375002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45986.052784375002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45986.052784375002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45986.052784375002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45986.052784375002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45986.052784375002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45986.052784375002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45986.052784375002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45986.052784375002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45986.052784375002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45986.052784375002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45986.052784375002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45986.052784375002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45986.052784375002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45986.052784375002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45986.052784375002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45986.052784375002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45986.052784375002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45986.052784375002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45986.052784375002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45986.052784375002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45986.052784375002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45986.052784375002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45986.052784375002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45986.052784375002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45986.052784375002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45986.052784375002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45986.052784375002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45986.052784375002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45986.052784375002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45986.052784375002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45986.052784375002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45986.052784375002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45986.052784375002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45986.052784375002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45986.052784375002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45986.052784375002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45986.052784375002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45986.052784375002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45986.052784375002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45986.052784375002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45986.052784375002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45986.052784375002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45986.052784375002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45986.052784375002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45986.052784375002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45986.052784375002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45986.052784375002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45986.052784375002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45986.052784375002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45986.052784375002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45986.052784375002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45986.052784375002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45986.052784375002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45986.052784375002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45986.052784375002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45986.052784375002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45986.052784375002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45986.052784375002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45986.052784375002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45986.052784375002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45986.052784375002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45986.052784375002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45986.052784375002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45986.052784375002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45986.052784375002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45986.052784375002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45986.052784375002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45986.052784375002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45986.052784375002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45986.052784375002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45986.052784375002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45986.052784375002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45986.052784375002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45986.052784375002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45986.052784375002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45986.052784375002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45986.052784375002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45986.052784375002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45986.052784375002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45986.052784375002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45986.052784375002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45986.052784375002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45986.052784375002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45986.052784375002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45986.052784375002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45986.052784375002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45986.052784375002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45986.052784375002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45986.052784375002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45986.052784375002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45986.052784375002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45986.052784375002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45986.052784375002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45986.052784375002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45986.052784375002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45986.052784375002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45986.052784375002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45986.052784375002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45986.052784375002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45986.052784375002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45986.052784375002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45986.052784375002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45986.052784375002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45986.052784375002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45986.052784375002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45986.052784375002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45986.052784375002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45986.052784375002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45986.052784375002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45986.052784375002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45986.052784375002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45986.052784375002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45986.052784375002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45986.052784375002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45986.052784375002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45986.052784375002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45986.052784375002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45986.052784375002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45986.052784375002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45986.052784375002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45986.052784375002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45986.052784375002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45986.052784375002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45986.052784375002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45986.052784375002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45986.052784375002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45986.052784375002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45986.052784375002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45986.052784375002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45986.052784375002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45986.052784375002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45986.052784375002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45986.052784375002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45986.052784375002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45986.052784375002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45986.052784375002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45986.052784375002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45986.052784375002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45986.052784375002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45986.052784375002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45986.052784375002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45986.052784375002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45986.052784375002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45986.052784375002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45986.052784375002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45986.052784375002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45986.052784375002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45986.052784375002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45986.052784375002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45986.052784375002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45986.052784375002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45986.052784375002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45986.052784375002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45986.052784375002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45986.052784375002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45986.052784375002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45986.052784375002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45986.052784375002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45986.052784375002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45986.052784375002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45986.052784375002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45986.052784375002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45986.052784375002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45986.052784375002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45986.052784375002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45986.052784375002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45986.052784375002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45986.052784375002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45986.052784375002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45986.052784375002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45986.052784375002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45986.052784375002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45986.052784375002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45986.052784375002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45986.052784375002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45986.052784375002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45986.052784375002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45986.052784375002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45986.052784375002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45986.052784375002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45986.052784375002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45986.052784375002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45986.052784375002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45986.052784375002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45986.052784375002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45986.052784375002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45986.052784375002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45986.052784375002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45986.052784375002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45986.052784375002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45986.052784375002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45986.052784375002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45986.052784375002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45986.052784375002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45986.052784375002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45986.052784375002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45986.052784375002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45986.052784375002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45986.052784375002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45986.052784375002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45986.052784375002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45986.052784375002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45986.052784375002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45986.052784375002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45986.052784375002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45986.052784375002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45986.052784375002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45986.052784375002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45986.052784375002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45986.052784375002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45986.052784375002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45986.052784375002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45986.052784375002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45986.052784375002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45986.052784375002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45986.052784375002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45986.052784375002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45986.052784375002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45986.052784375002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45986.052784375002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45986.052784375002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45986.052784375002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45986.052784375002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45986.052784375002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45986.052784375002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45986.052784375002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45986.052784375002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45986.052784375002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45986.052784375002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45986.052784375002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45986.052784375002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45986.052784375002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45986.052784375002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45986.052784375002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45986.052784375002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45986.052784375002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45986.052784375002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45986.052784375002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45986.052784375002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45986.052784375002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45986.052784375002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45986.052784375002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45986.052784375002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45986.052784375002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45986.052784375002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45986.052784375002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45986.052784375002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45986.052784375002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45986.052784375002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45986.052784375002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45986.052784375002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45986.052784375002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45986.052784375002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45986.052784375002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45986.052784375002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45986.052784375002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45986.052784375002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45986.052784375002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45986.052784375002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45986.052784375002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45986.052784375002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45986.052784375002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45986.052784375002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45986.052784375002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45986.052784375002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45986.052784375002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45986.052784375002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45986.052784375002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45986.052784375002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45986.052784375002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45986.052784375002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45986.052784375002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45986.052784375002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45986.052784375002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45986.052784375002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45986.052784375002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45986.052784375002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45986.052784375002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45986.052784375002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45986.052784375002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45986.052784375002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45986.052784375002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45986.052784375002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45986.052784375002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45986.052784375002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45986.052784375002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45986.052784375002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45986.052784375002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45986.052784375002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45986.052784375002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45986.052784375002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45986.052784375002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45986.052784375002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45986.052784375002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45986.052784375002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45986.052784375002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45986.052784375002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45986.052784375002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45986.052784375002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45986.052784375002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45986.052784375002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45986.052784375002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45986.052784375002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45986.052784375002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45986.052784375002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45986.052784375002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45986.052784375002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45986.052784375002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45986.052784375002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45986.052784375002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45986.052784375002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45986.052784375002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45986.052784375002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45986.052784375002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45986.052784375002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45986.052784375002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45986.052784375002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45986.052784375002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45986.052784375002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45986.052784375002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45986.052784375002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45986.052784375002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45986.052784375002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45986.052784375002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45986.052784375002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45986.052784375002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45986.052784375002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45986.052784375002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45986.052784375002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45986.052784375002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45986.052784375002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45986.052784375002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45986.052784375002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45986.052784375002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45986.052784375002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45986.052784375002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45986.052784375002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45986.052784375002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45986.052784375002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45986.052784375002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45986.052784375002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45986.052784375002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45986.052784375002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45986.052784375002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45986.052784375002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45986.052784375002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45986.052784375002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45986.052784375002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45986.052784375002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45986.052784375002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45986.052784375002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45986.052784375002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45986.052784375002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45986.052784375002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45986.052784375002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45986.052784375002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45986.052784375002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45986.052784375002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45986.052784375002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45986.052784375002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45986.052784375002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45986.052784375002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45986.052784375002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45986.052784375002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45986.052784375002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45986.052784375002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45986.052784375002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45986.052784375002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45986.052784375002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45986.052784375002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45986.052784375002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45986.052784375002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45986.052784375002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45986.052784375002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45986.052784375002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45986.052784375002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45986.052784375002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45986.052784375002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45986.052784375002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45986.052784375002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45986.052784375002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45986.052784375002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45986.052784375002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45986.052784375002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45986.052784375002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45986.052784375002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45986.052784375002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45986.052784375002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45986.052784375002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45986.052784375002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45986.052784375002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45986.052784375002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45986.052784375002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45986.052784375002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45986.052784375002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45986.052784375002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45986.052784375002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45986.052784375002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45986.052784375002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45986.052784375002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45986.052784375002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45986.052784375002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45986.052784375002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45986.052784375002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45986.052784375002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45986.052784375002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45986.052784375002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45986.052784375002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45986.052784375002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45986.052784375002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45986.052784375002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45986.052784375002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45986.052784375002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45986.052784375002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45986.052784375002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45986.052784375002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45986.052784375002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45986.052784375002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45986.052784375002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45986.052784375002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45986.052784375002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45986.052784375002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45986.052784375002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45986.052784375002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45986.052784375002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45986.052784375002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45986.052784375002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45986.052784375002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45986.052784375002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45986.052784375002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45986.052784375002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45986.052784375002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45986.052784375002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45986.052784375002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45986.052784375002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45986.052784375002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45986.052784375002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45986.052784375002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45986.052784375002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45986.052784375002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45986.052784375002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45986.052784375002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45986.052784375002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45986.052784375002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45986.052784375002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45986.052784375002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45986.052784375002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45986.052784375002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45986.052784375002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45986.052784375002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45986.052784375002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45986.052784375002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45986.052784375002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45986.052784375002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45986.052784375002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45986.052784375002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45986.052784375002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45986.052784375002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45986.052784375002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45986.052784375002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45986.052784375002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45986.052784375002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45986.052784375002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45986.052784375002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45986.052784375002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45986.052784375002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45986.052784375002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45986.052784375002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45986.052784375002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45986.052784375002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45986.052784375002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45986.052784375002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45986.052784375002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45986.052784375002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45986.052784375002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45986.052784375002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45986.052784375002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45986.052784375002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45986.052784375002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45986.052784375002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45986.052784375002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45986.052784375002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45986.052784375002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45986.052784375002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45986.052784375002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45986.052784375002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45986.052784375002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45986.052784375002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45986.052784375002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45986.052784375002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45986.052784375002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45986.052784375002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45986.052784375002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45986.052784375002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45986.052784375002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45986.052784375002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45986.052784375002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45986.052784375002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45986.052784375002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45986.052784375002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45986.052784375002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45986.052784375002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45986.052784375002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45986.052784375002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45986.052784375002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45986.052784375002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45986.052784375002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45986.052784375002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45986.052784375002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45986.052784375002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45986.052784375002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45986.052784375002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45986.052784375002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45986.052784375002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45986.052784375002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45986.052784375002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45986.052784375002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45986.052784375002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45986.052784375002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45986.052784375002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45986.052784375002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45986.052784375002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45986.052784375002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45986.052784375002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45986.052784375002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45986.052784375002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45986.052784375002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45986.052784375002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45986.052784375002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45986.052784375002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45986.052784375002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45986.052784375002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45986.052784375002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45986.052784375002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45986.052784375002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45986.052784375002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45986.052784375002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45986.052784375002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45986.052784375002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45986.052784375002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45986.052784375002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45986.052784375002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45986.052784375002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45986.052784375002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45986.052784375002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45986.052784375002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45986.052784375002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45986.052784375002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45986.052784375002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45986.052784375002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45986.052784375002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45986.052784375002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45986.052784375002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45986.052784375002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45986.052784375002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45986.052784375002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45986.052784375002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45986.052784375002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45986.052784375002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45986.052784375002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45986.052784375002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45986.052784375002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45986.052784375002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45986.052784375002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45986.052784375002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45986.052784375002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45986.052784375002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45986.052784375002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45986.052784375002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45986.052784375002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45986.052784375002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45986.052784375002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45986.052784375002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45986.052784375002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45986.052784375002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45986.052784375002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45986.052784375002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45986.052784375002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45986.052784375002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45986.052784375002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45986.052784375002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45986.052784375002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45986.052784375002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45986.052784375002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45986.052784375002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45986.052784375002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45986.052784375002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45986.052784375002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45986.052784375002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45986.052784375002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45986.052784375002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45986.052784375002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45986.052784375002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45986.052784375002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45986.052784375002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45986.052784375002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45986.052784375002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45986.052784375002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45986.052784375002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45986.052784375002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45986.052784375002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45986.052784375002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45986.052784375002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45986.052784375002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45986.052784375002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45986.052784375002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45986.052784375002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45986.052784375002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45986.052784375002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45986.052784375002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45986.052784375002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45986.052784375002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45986.052784375002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45986.052784375002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45986.052784375002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45986.052784375002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45986.052784375002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45986.052784375002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45986.052784375002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45986.052784375002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45986.052784375002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45986.052784375002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45986.052784375002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45986.052784375002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45986.052784375002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45986.052784375002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45986.052784375002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45986.052784375002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45986.052784375002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45986.052784375002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45986.052784375002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45986.052784375002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45986.052784375002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45986.052784375002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45986.052784375002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45986.052784375002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45986.052784375002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45986.052784375002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45986.052784375002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45986.052784375002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45986.052784375002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45986.052784375002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45986.052784375002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45986.052784375002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45986.052784375002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45986.052784375002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45986.052784375002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45986.052784375002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45986.052784375002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45986.052784375002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45986.052784375002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45986.052784375002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45986.052784375002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45986.052784375002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45986.052784375002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45986.052784375002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45986.052784375002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45986.052784375002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45986.052784375002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45986.052784375002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45986.052784375002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45986.052784375002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45986.052784375002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45986.052784375002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45986.052784375002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45986.052784375002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45986.052784375002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45986.052784375002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45986.052784375002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45986.052784375002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45986.052784375002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45986.052784375002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45986.052784375002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45986.052784375002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45986.052784375002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45986.052784375002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45986.052784375002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45986.052784375002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45986.052784375002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45986.052784375002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45986.052784375002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45986.052784375002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45986.052784375002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45986.052784375002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45986.052784375002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45986.052784375002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45986.052784375002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45986.052784375002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45986.052784375002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45986.052784375002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45986.052784375002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45986.052784375002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45986.052784375002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45986.052784375002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45986.052784375002</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282.57206678240618</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4" ca="1" si="0">IFERROR(NOW()-F3,"")</f>
        <v>0.22617557870398741</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36088</v>
      </c>
      <c r="E4" s="94" t="s">
        <v>39021</v>
      </c>
      <c r="F4" s="95"/>
      <c r="G4" s="96">
        <f t="shared" ca="1" si="0"/>
        <v>45986.052784375002</v>
      </c>
      <c r="H4" s="95">
        <v>45986.018564814818</v>
      </c>
      <c r="I4" s="113" t="str">
        <f>IFERROR(VLOOKUP(D4,DB!A:F,6,0),"")</f>
        <v>Generator-SG</v>
      </c>
      <c r="J4" s="113" t="str">
        <f>IFERROR(VLOOKUP(D4,DB!A:G,7,0),"")</f>
        <v>No BB Shifted</v>
      </c>
      <c r="K4" s="97" t="s">
        <v>39116</v>
      </c>
      <c r="L4" s="91" t="str">
        <f>IFERROR(VLOOKUP(D4,DB!A:I,9,0),"")</f>
        <v>Latis</v>
      </c>
    </row>
    <row r="5" spans="1:16" ht="15" customHeight="1">
      <c r="A5" s="113"/>
      <c r="B5" s="113" t="str">
        <f>IFERROR(VLOOKUP(D5,DB!A:K,11,0),"")</f>
        <v/>
      </c>
      <c r="C5" s="93"/>
      <c r="D5" s="91"/>
      <c r="E5" s="94"/>
      <c r="F5" s="95"/>
      <c r="G5" s="96">
        <f t="shared" ref="G5:G68" ca="1" si="1">IFERROR(NOW()-F5,"")</f>
        <v>45986.052784375002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45986.052784375002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45986.052784375002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45986.052784375002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45986.052784375002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45986.052784375002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45986.052784375002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45986.052784375002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45986.052784375002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45986.052784375002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45986.052784375002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45986.052784375002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45986.052784375002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45986.052784375002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45986.052784375002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45986.052784375002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45986.052784375002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45986.052784375002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45986.052784375002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45986.052784375002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45986.052784375002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45986.052784375002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45986.052784375002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45986.052784375002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45986.052784375002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45986.052784375002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45986.052784375002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45986.052784375002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45986.052784375002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45986.052784375002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45986.052784375002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45986.052784375002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45986.052784375002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45986.052784375002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45986.052784375002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45986.052784375002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45986.052784375002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45986.052784375002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45986.052784375002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45986.052784375002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45986.052784375002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45986.052784375002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45986.052784375002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45986.052784375002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45986.052784375002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45986.052784375002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45986.052784375002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45986.052784375002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45986.052784375002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45986.052784375002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45986.052784375002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45986.052784375002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45986.052784375002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45986.052784375002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45986.052784375002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45986.052784375002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45986.052784375002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45986.052784375002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45986.052784375002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45986.052784375002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45986.052784375002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45986.052784375002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45986.052784375002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45986.052784375002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45986.052784375002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45986.052784375002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45986.052784375002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45986.052784375002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45986.052784375002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45986.052784375002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45986.052784375002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45986.052784375002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45986.052784375002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45986.052784375002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45986.052784375002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45986.052784375002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45986.052784375002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45986.052784375002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45986.052784375002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45986.052784375002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45986.052784375002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45986.052784375002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45986.052784375002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45986.052784375002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45986.052784375002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45986.052784375002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45986.052784375002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45986.052784375002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45986.052784375002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45986.052784375002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45986.052784375002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45986.052784375002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45986.052784375002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45986.052784375002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45986.052784375002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45986.052784375002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45986.052784375002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45986.052784375002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45986.052784375002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45986.052784375002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45986.052784375002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45986.052784375002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45986.052784375002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45986.052784375002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45986.052784375002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45986.052784375002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45986.052784375002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45986.052784375002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45986.052784375002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45986.052784375002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45986.052784375002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45986.052784375002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45986.052784375002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45986.052784375002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45986.052784375002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45986.052784375002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45986.052784375002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45986.052784375002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45986.052784375002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45986.052784375002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45986.052784375002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45986.052784375002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45986.052784375002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45986.052784375002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45986.052784375002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45986.052784375002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45986.052784375002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45986.052784375002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45986.052784375002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45986.052784375002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45986.052784375002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45986.052784375002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45986.052784375002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45986.052784375002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45986.052784375002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45986.052784375002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45986.052784375002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45986.052784375002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45986.052784375002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45986.052784375002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45986.052784375002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45986.052784375002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45986.052784375002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45986.052784375002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45986.052784375002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45986.052784375002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45986.052784375002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45986.052784375002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45986.052784375002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45986.052784375002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45986.052784375002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45986.052784375002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45986.052784375002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45986.052784375002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45986.052784375002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45986.052784375002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45986.052784375002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45986.052784375002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45986.052784375002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45986.052784375002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45986.052784375002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45986.052784375002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45986.052784375002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45986.052784375002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45986.052784375002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45986.052784375002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45986.052784375002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45986.052784375002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45986.052784375002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45986.052784375002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45986.052784375002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45986.052784375002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45986.052784375002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45986.052784375002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45986.052784375002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45986.052784375002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45986.052784375002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45986.052784375002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45986.052784375002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45986.052784375002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45986.052784375002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45986.052784375002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45986.052784375002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45986.052784375002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45986.052784375002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45986.052784375002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45986.052784375002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45986.052784375002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45986.052784375002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45986.052784375002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45986.052784375002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45986.052784375002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45986.052784375002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45986.052784375002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45986.052784375002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45986.052784375002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45986.052784375002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45986.052784375002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45986.052784375002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45986.052784375002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45986.052784375002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45986.052784375002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45986.052784375002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45986.052784375002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45986.052784375002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45986.052784375002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45986.052784375002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45986.052784375002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45986.052784375002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45986.052784375002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45986.052784375002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45986.052784375002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45986.052784375002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45986.052784375002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45986.052784375002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45986.052784375002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45986.052784375002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45986.052784375002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45986.052784375002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45986.052784375002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45986.052784375002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45986.052784375002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45986.052784375002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45986.052784375002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45986.052784375002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45986.052784375002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45986.052784375002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45986.052784375002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45986.052784375002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45986.052784375002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45986.052784375002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45986.052784375002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45986.052784375002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45986.052784375002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45986.052784375002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45986.052784375002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45986.052784375002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45986.052784375002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45986.052784375002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45986.052784375002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45986.052784375002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45986.052784375002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45986.052784375002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45986.052784375002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45986.052784375002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45986.052784375002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45986.052784375002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45986.052784375002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45986.052784375002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45986.052784375002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45986.052784375002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45986.052784375002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45986.052784375002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45986.052784375002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45986.052784375002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45986.052784375002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45986.052784375002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45986.052784375002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45986.052784375002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45986.052784375002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45986.052784375002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45986.052784375002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45986.052784375002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45986.052784375002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45986.052784375002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45986.052784375002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45986.052784375002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45986.052784375002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45986.052784375002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45986.052784375002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45986.052784375002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45986.052784375002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45986.052784375002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45986.052784375002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45986.052784375002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45986.052784375002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45986.052784375002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45986.052784375002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45986.052784375002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45986.052784375002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45986.052784375002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45986.052784375002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45986.052784375002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45986.052784375002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45986.052784375002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45986.052784375002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45986.052784375002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45986.052784375002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45986.052784375002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45986.052784375002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45986.052784375002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45986.052784375002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45986.052784375002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45986.052784375002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45986.052784375002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45986.052784375002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45986.052784375002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45986.052784375002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45986.052784375002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45986.052784375002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45986.052784375002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45986.052784375002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45986.052784375002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45986.052784375002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45986.052784375002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45986.052784375002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45986.052784375002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45986.052784375002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45986.052784375002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45986.052784375002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45986.052784375002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45986.052784375002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45986.052784375002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45986.052784375002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45986.052784375002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45986.052784375002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45986.052784375002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45986.052784375002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45986.052784375002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45986.052784375002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45986.052784375002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45986.052784375002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45986.052784375002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45986.052784375002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45986.052784375002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45986.052784375002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45986.052784375002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45986.052784375002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45986.052784375002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45986.052784375002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45986.052784375002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45986.052784375002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45986.052784375002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45986.052784375002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45986.052784375002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45986.052784375002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45986.052784375002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45986.052784375002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45986.052784375002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45986.052784375002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45986.052784375002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45986.052784375002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45986.052784375002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45986.052784375002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45986.052784375002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45986.052784375002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45986.052784375002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45986.052784375002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45986.052784375002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45986.052784375002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45986.052784375002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45986.052784375002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45986.052784375002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45986.052784375002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45986.052784375002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45986.052784375002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45986.052784375002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45986.052784375002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45986.052784375002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45986.052784375002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45986.052784375002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45986.052784375002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45986.052784375002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45986.052784375002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45986.052784375002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45986.052784375002</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tabSelected="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94.220724189814064</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59.863907060185738</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37.39167326388997</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4.6794857638888061</v>
      </c>
      <c r="H5" s="122">
        <v>45981.360798611109</v>
      </c>
      <c r="I5" s="109" t="str">
        <f>IFERROR(VLOOKUP(D5,DB!A:F,6,0),"")</f>
        <v>SCECO</v>
      </c>
      <c r="J5" s="109" t="str">
        <f>IFERROR(VLOOKUP(D5,DB!A:G,7,0),"")</f>
        <v>Dead</v>
      </c>
      <c r="K5" s="109" t="s">
        <v>39125</v>
      </c>
      <c r="L5" s="109" t="str">
        <f>IFERROR(VLOOKUP(D5,DB!A:I,9,0),"")</f>
        <v>Latis</v>
      </c>
    </row>
    <row r="6" spans="1:13">
      <c r="A6" s="109"/>
      <c r="B6" s="109" t="str">
        <f>IFERROR(VLOOKUP(D7,DB!A:K,11,0),"")</f>
        <v/>
      </c>
      <c r="C6" s="109"/>
      <c r="D6" s="125"/>
      <c r="E6" s="109"/>
      <c r="F6" s="109"/>
      <c r="G6" s="111">
        <f ca="1">IFERROR(NOW()-F6,"")</f>
        <v>45986.052784375002</v>
      </c>
      <c r="H6" s="109"/>
      <c r="I6" s="109" t="str">
        <f>IFERROR(VLOOKUP(D7,DB!A:F,6,0),"")</f>
        <v/>
      </c>
      <c r="J6" s="109" t="str">
        <f>IFERROR(VLOOKUP(D7,DB!A:G,7,0),"")</f>
        <v/>
      </c>
      <c r="K6" s="109"/>
      <c r="L6" s="109" t="str">
        <f>IFERROR(VLOOKUP(D7,DB!A:I,9,0),"")</f>
        <v/>
      </c>
    </row>
    <row r="7" spans="1:13">
      <c r="A7" s="109"/>
      <c r="B7" s="109" t="str">
        <f>IFERROR(VLOOKUP(#REF!,DB!A:K,11,0),"")</f>
        <v/>
      </c>
      <c r="C7" s="109"/>
      <c r="D7" s="109"/>
      <c r="E7" s="109"/>
      <c r="F7" s="109"/>
      <c r="G7" s="111">
        <f ca="1">IFERROR(NOW()-F7,"")</f>
        <v>45986.052784375002</v>
      </c>
      <c r="H7" s="109"/>
      <c r="I7" s="109" t="str">
        <f>IFERROR(VLOOKUP(#REF!,DB!A:F,6,0),"")</f>
        <v/>
      </c>
      <c r="J7" s="109" t="str">
        <f>IFERROR(VLOOKUP(#REF!,DB!A:G,7,0),"")</f>
        <v/>
      </c>
      <c r="K7" s="109"/>
      <c r="L7" s="109" t="str">
        <f>IFERROR(VLOOKUP(#REF!,DB!A:I,9,0),"")</f>
        <v/>
      </c>
    </row>
    <row r="8" spans="1:13">
      <c r="A8" s="109"/>
      <c r="B8" s="109" t="str">
        <f>IFERROR(VLOOKUP(D8,DB!A:K,11,0),"")</f>
        <v/>
      </c>
      <c r="C8" s="109"/>
      <c r="D8" s="109"/>
      <c r="E8" s="109"/>
      <c r="F8" s="109"/>
      <c r="G8" s="111">
        <f ca="1">IFERROR(NOW()-F8,"")</f>
        <v>45986.052784375002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45986.052784375002</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45986.052784375002</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45986.052784375002</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45986.052784375002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45986.052784375002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45986.052784375002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45986.052784375002</v>
      </c>
      <c r="H15" s="109"/>
      <c r="I15" s="109" t="str">
        <f>IFERROR(VLOOKUP(D15,DB!A:F,6,0),"")</f>
        <v/>
      </c>
      <c r="J15" s="109" t="str">
        <f>IFERROR(VLOOKUP(D15,DB!A:G,7,0),"")</f>
        <v/>
      </c>
      <c r="K15" s="109"/>
      <c r="L15" s="109" t="str">
        <f>IFERROR(VLOOKUP(D15,DB!A:I,9,0),"")</f>
        <v/>
      </c>
    </row>
    <row r="16" spans="1:13">
      <c r="A16" s="109"/>
      <c r="B16" s="109" t="str">
        <f>IFERROR(VLOOKUP(D16,DB!A:K,11,0),"")</f>
        <v/>
      </c>
      <c r="C16" s="109"/>
      <c r="D16" s="135"/>
      <c r="E16" s="109"/>
      <c r="F16" s="109"/>
      <c r="G16" s="111">
        <f ca="1">IFERROR(NOW()-F16,"")</f>
        <v>45986.052784375002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45986.052784375002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45986.052784375002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45986.052784375002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45986.052784375002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45986.052784375002</v>
      </c>
      <c r="H21" s="109"/>
      <c r="I21" s="109" t="str">
        <f>IFERROR(VLOOKUP(D21,DB!A:F,6,0),"")</f>
        <v/>
      </c>
      <c r="J21" s="109" t="str">
        <f>IFERROR(VLOOKUP(D21,DB!A:G,7,0),"")</f>
        <v/>
      </c>
      <c r="K21" s="109"/>
      <c r="L21" s="109" t="str">
        <f>IFERROR(VLOOKUP(D21,DB!A:I,9,0),"")</f>
        <v/>
      </c>
    </row>
    <row r="22" spans="1:12">
      <c r="A22" s="125"/>
      <c r="B22" s="125" t="str">
        <f>IFERROR(VLOOKUP(D22,DB!A:K,11,0),"")</f>
        <v/>
      </c>
      <c r="C22" s="125"/>
      <c r="D22" s="125"/>
      <c r="E22" s="125"/>
      <c r="F22" s="126"/>
      <c r="G22" s="111">
        <f ca="1">IFERROR(NOW()-F22,"")</f>
        <v>45986.052784375002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45986.052784375002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45986.052784375002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45986.052784375002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45986.052784375002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45986.052784375002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45986.052784375002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45986.052784375002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45986.052784375002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45986.052784375002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45986.052784375002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45986.052784375002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45986.052784375002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45986.052784375002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45986.052784375002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45986.052784375002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45986.052784375002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45986.052784375002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45986.052784375002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45986.052784375002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45986.052784375002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45986.052784375002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45986.052784375002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45986.052784375002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45986.052784375002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45986.052784375002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45986.052784375002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45986.052784375002</v>
      </c>
      <c r="H49" s="126"/>
      <c r="I49" s="125" t="str">
        <f>IFERROR(VLOOKUP(D49,DB!A:F,6,0),"")</f>
        <v/>
      </c>
      <c r="J49" s="125" t="str">
        <f>IFERROR(VLOOKUP(D49,DB!A:G,7,0),"")</f>
        <v/>
      </c>
      <c r="K49" s="125"/>
      <c r="L49" s="125" t="str">
        <f>IFERROR(VLOOKUP(D49,DB!A:I,9,0),"")</f>
        <v/>
      </c>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45986.052784375002</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45986.052784375002</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45986.052784375002</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45986.052784375002</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45986.052784375002</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45986.052784375002</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45986.052784375002</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45986.052784375002</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45986.052784375002</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45986.052784375002</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45986.052784375002</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45986.052784375002</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45986.052784375002</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45986.052784375002</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45986.052784375002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45986.052784375002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45986.052784375002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45986.052784375002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45986.052784375002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45986.052784375002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45986.052784375002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45986.052784375002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45986.052784375002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45986.052784375002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45986.052784375002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45986.052784375002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45986.052784375002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45986.052784375002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45986.052784375002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45986.052784375002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45986.052784375002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45986.052784375002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45986.052784375002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45986.052784375002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45986.052784375002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45986.052784375002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45986.052784375002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45986.052784375002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45986.052784375002</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45986.052784375002</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45986.052784375002</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45986.052784375002</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45986.052784375002</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2025-11-24T22:17:46Z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